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3250" windowHeight="11760" tabRatio="421"/>
  </bookViews>
  <sheets>
    <sheet name="APP" sheetId="7" r:id="rId1"/>
    <sheet name="Sheet1" sheetId="55" state="hidden" r:id="rId2"/>
    <sheet name="TUITION" sheetId="8" r:id="rId3"/>
    <sheet name="FIDUCIARY" sheetId="32" r:id="rId4"/>
    <sheet name="T-1" sheetId="9" r:id="rId5"/>
    <sheet name="T-2" sheetId="10" r:id="rId6"/>
    <sheet name="T-3" sheetId="11" r:id="rId7"/>
    <sheet name="T-4" sheetId="13" r:id="rId8"/>
    <sheet name="T-5" sheetId="12" r:id="rId9"/>
    <sheet name="T-6" sheetId="14" r:id="rId10"/>
    <sheet name="T-7" sheetId="15" r:id="rId11"/>
    <sheet name="T-8" sheetId="16" r:id="rId12"/>
    <sheet name="T-9" sheetId="17" r:id="rId13"/>
    <sheet name="T-10" sheetId="18" r:id="rId14"/>
    <sheet name="T-11" sheetId="19" r:id="rId15"/>
    <sheet name="T-12" sheetId="20" r:id="rId16"/>
    <sheet name="T-13" sheetId="21" r:id="rId17"/>
    <sheet name="T-14" sheetId="22" r:id="rId18"/>
    <sheet name="T-15" sheetId="25" r:id="rId19"/>
    <sheet name="16" sheetId="26" r:id="rId20"/>
    <sheet name="T-17" sheetId="24" r:id="rId21"/>
    <sheet name="T-18" sheetId="27" r:id="rId22"/>
    <sheet name="T-19" sheetId="23" r:id="rId23"/>
    <sheet name="T-20" sheetId="28" r:id="rId24"/>
    <sheet name="T-21" sheetId="56" r:id="rId25"/>
    <sheet name="F21" sheetId="31" r:id="rId26"/>
    <sheet name="F22" sheetId="33" r:id="rId27"/>
    <sheet name="F23" sheetId="34" r:id="rId28"/>
    <sheet name="F24" sheetId="35" r:id="rId29"/>
    <sheet name="F25" sheetId="36" r:id="rId30"/>
    <sheet name="F26" sheetId="37" r:id="rId31"/>
    <sheet name="F27" sheetId="38" r:id="rId32"/>
    <sheet name="F28" sheetId="39" r:id="rId33"/>
    <sheet name="F29" sheetId="40" r:id="rId34"/>
    <sheet name="F30" sheetId="41" r:id="rId35"/>
    <sheet name="F31" sheetId="42" r:id="rId36"/>
    <sheet name="F32" sheetId="43" r:id="rId37"/>
    <sheet name="F33" sheetId="44" r:id="rId38"/>
    <sheet name="F34" sheetId="45" r:id="rId39"/>
    <sheet name="F35" sheetId="46" r:id="rId40"/>
    <sheet name="F36" sheetId="47" r:id="rId41"/>
    <sheet name="F37" sheetId="48" r:id="rId42"/>
    <sheet name="F38" sheetId="49" r:id="rId43"/>
    <sheet name="F39" sheetId="50" r:id="rId44"/>
    <sheet name="F40" sheetId="51" r:id="rId45"/>
    <sheet name="F41" sheetId="52" r:id="rId46"/>
    <sheet name="F42" sheetId="53" r:id="rId47"/>
    <sheet name="Sheet25" sheetId="54" r:id="rId48"/>
  </sheets>
  <definedNames>
    <definedName name="_xlnm.Print_Area" localSheetId="19">'16'!$A$1:$M$6</definedName>
    <definedName name="_xlnm.Print_Area" localSheetId="0">APP!$B$1:$P$84</definedName>
    <definedName name="_xlnm.Print_Area" localSheetId="26">'F22'!$O$1:$Q$44</definedName>
    <definedName name="_xlnm.Print_Area" localSheetId="27">'F23'!$A$1:$E$5</definedName>
    <definedName name="_xlnm.Print_Area" localSheetId="28">'F24'!$A$1:$E$16</definedName>
    <definedName name="_xlnm.Print_Area" localSheetId="29">'F25'!$A$1:$E$5</definedName>
    <definedName name="_xlnm.Print_Area" localSheetId="30">'F26'!$A$1:$E$5</definedName>
    <definedName name="_xlnm.Print_Area" localSheetId="31">'F27'!$A$1:$E$101</definedName>
    <definedName name="_xlnm.Print_Area" localSheetId="32">'F28'!$A$1:$M$11</definedName>
    <definedName name="_xlnm.Print_Area" localSheetId="33">'F29'!$A$1:$E$6</definedName>
    <definedName name="_xlnm.Print_Area" localSheetId="34">'F30'!$A$1:$E$7</definedName>
    <definedName name="_xlnm.Print_Area" localSheetId="35">'F31'!$A$1:$E$10</definedName>
    <definedName name="_xlnm.Print_Area" localSheetId="36">'F32'!$A$1:$E$9</definedName>
    <definedName name="_xlnm.Print_Area" localSheetId="37">'F33'!$G$1:$I$65</definedName>
    <definedName name="_xlnm.Print_Area" localSheetId="38">'F34'!$A$1:$E$24</definedName>
    <definedName name="_xlnm.Print_Area" localSheetId="39">'F35'!$G$1:$I$21</definedName>
    <definedName name="_xlnm.Print_Area" localSheetId="40">'F36'!$A$1:$M$33</definedName>
    <definedName name="_xlnm.Print_Area" localSheetId="41">'F37'!$A$1:$E$5</definedName>
    <definedName name="_xlnm.Print_Area" localSheetId="42">'F38'!$A$1:$E$6</definedName>
    <definedName name="_xlnm.Print_Area" localSheetId="43">'F39'!$A$1:$E$11</definedName>
    <definedName name="_xlnm.Print_Area" localSheetId="44">'F40'!$A$1:$E$6</definedName>
    <definedName name="_xlnm.Print_Area" localSheetId="45">'F41'!$A$1:$E$5</definedName>
    <definedName name="_xlnm.Print_Area" localSheetId="46">'F42'!$A$1:$E$7</definedName>
    <definedName name="_xlnm.Print_Area" localSheetId="4">'T-1'!$O$1:$R$11</definedName>
    <definedName name="_xlnm.Print_Area" localSheetId="13">'T-10'!$O$1:$U$9</definedName>
    <definedName name="_xlnm.Print_Area" localSheetId="14">'T-11'!$A$1:$M$5</definedName>
    <definedName name="_xlnm.Print_Area" localSheetId="15">'T-12'!$O$1:$Q$14</definedName>
    <definedName name="_xlnm.Print_Area" localSheetId="16">'T-13'!$A$1:$M$5</definedName>
    <definedName name="_xlnm.Print_Area" localSheetId="17">'T-14'!$O$1:$U$55</definedName>
    <definedName name="_xlnm.Print_Area" localSheetId="18">'T-15'!$A$1:$M$14</definedName>
    <definedName name="_xlnm.Print_Area" localSheetId="20">'T-17'!$A$1:$M$37</definedName>
    <definedName name="_xlnm.Print_Area" localSheetId="21">'T-18'!$A$1:$M$5</definedName>
    <definedName name="_xlnm.Print_Area" localSheetId="22">'T-19'!$A$1:$M$8</definedName>
    <definedName name="_xlnm.Print_Area" localSheetId="23">'T-20'!$A$1:$M$5</definedName>
    <definedName name="_xlnm.Print_Area" localSheetId="12">'T-9'!$A$1:$M$8</definedName>
    <definedName name="_xlnm.Print_Area" localSheetId="2">TUITION!$B$1:$H$23</definedName>
    <definedName name="_xlnm.Print_Titles" localSheetId="0">APP!$9:$10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7" l="1"/>
  <c r="J33" i="7"/>
  <c r="E6" i="39" l="1"/>
  <c r="E32" i="47" l="1"/>
  <c r="E100" i="38"/>
  <c r="E312" i="33"/>
  <c r="E4" i="56"/>
  <c r="Q15" i="10"/>
  <c r="E171" i="31"/>
  <c r="P11" i="9"/>
  <c r="Q6" i="9"/>
  <c r="M71" i="7"/>
  <c r="K59" i="7"/>
  <c r="O75" i="7" l="1"/>
  <c r="J20" i="7"/>
  <c r="J32" i="7" l="1"/>
  <c r="K33" i="7"/>
  <c r="D33" i="55" l="1"/>
  <c r="E33" i="55"/>
  <c r="F33" i="55"/>
  <c r="G33" i="55"/>
  <c r="C33" i="55"/>
  <c r="E5" i="51" l="1"/>
  <c r="F178" i="54"/>
  <c r="A177" i="54"/>
  <c r="A176" i="54"/>
  <c r="A175" i="54"/>
  <c r="A174" i="54"/>
  <c r="A173" i="54"/>
  <c r="A172" i="54"/>
  <c r="A171" i="54"/>
  <c r="A170" i="54"/>
  <c r="A169" i="54"/>
  <c r="A168" i="54"/>
  <c r="A167" i="54"/>
  <c r="A166" i="54"/>
  <c r="A165" i="54"/>
  <c r="A164" i="54"/>
  <c r="A163" i="54"/>
  <c r="A162" i="54"/>
  <c r="A161" i="54"/>
  <c r="A160" i="54"/>
  <c r="A159" i="54"/>
  <c r="A158" i="54"/>
  <c r="A157" i="54"/>
  <c r="A156" i="54"/>
  <c r="A155" i="54"/>
  <c r="A154" i="54"/>
  <c r="A153" i="54"/>
  <c r="A152" i="54"/>
  <c r="A151" i="54"/>
  <c r="A150" i="54"/>
  <c r="A149" i="54"/>
  <c r="A148" i="54"/>
  <c r="A147" i="54"/>
  <c r="A146" i="54"/>
  <c r="A145" i="54"/>
  <c r="A144" i="54"/>
  <c r="A143" i="54"/>
  <c r="A142" i="54"/>
  <c r="A141" i="54"/>
  <c r="A140" i="54"/>
  <c r="A139" i="54"/>
  <c r="A138" i="54"/>
  <c r="A137" i="54"/>
  <c r="A136" i="54"/>
  <c r="A135" i="54"/>
  <c r="A134" i="54"/>
  <c r="A133" i="54"/>
  <c r="A132" i="54"/>
  <c r="A131" i="54"/>
  <c r="A130" i="54"/>
  <c r="A129" i="54"/>
  <c r="A128" i="54"/>
  <c r="A127" i="54"/>
  <c r="A126" i="54"/>
  <c r="A125" i="54"/>
  <c r="A124" i="54"/>
  <c r="A123" i="54"/>
  <c r="A122" i="54"/>
  <c r="A121" i="54"/>
  <c r="A120" i="54"/>
  <c r="A119" i="54"/>
  <c r="A118" i="54"/>
  <c r="A117" i="54"/>
  <c r="A116" i="54"/>
  <c r="A115" i="54"/>
  <c r="A114" i="54"/>
  <c r="A113" i="54"/>
  <c r="A112" i="54"/>
  <c r="A111" i="54"/>
  <c r="A110" i="54"/>
  <c r="A109" i="54"/>
  <c r="A108" i="54"/>
  <c r="A107" i="54"/>
  <c r="A106" i="54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9" i="54"/>
  <c r="A8" i="54"/>
  <c r="A7" i="54"/>
  <c r="A6" i="54"/>
  <c r="A5" i="54"/>
  <c r="A4" i="54"/>
  <c r="A3" i="54"/>
  <c r="E6" i="53"/>
  <c r="E4" i="52"/>
  <c r="E10" i="50"/>
  <c r="E214" i="44" l="1"/>
  <c r="E5" i="49"/>
  <c r="E4" i="48"/>
  <c r="E16" i="46"/>
  <c r="E23" i="45" l="1"/>
  <c r="E7" i="43"/>
  <c r="E9" i="42"/>
  <c r="E6" i="41"/>
  <c r="E5" i="40"/>
  <c r="E10" i="39"/>
  <c r="E4" i="37"/>
  <c r="E4" i="36"/>
  <c r="E15" i="35"/>
  <c r="E4" i="34"/>
  <c r="H28" i="32"/>
  <c r="G28" i="32"/>
  <c r="F28" i="32"/>
  <c r="E28" i="32"/>
  <c r="D28" i="32"/>
  <c r="E4" i="28" l="1"/>
  <c r="E4" i="27"/>
  <c r="E5" i="26"/>
  <c r="E13" i="25"/>
  <c r="E36" i="24"/>
  <c r="E7" i="23"/>
  <c r="E108" i="22"/>
  <c r="E4" i="21"/>
  <c r="E25" i="20"/>
  <c r="E4" i="19"/>
  <c r="E8" i="18"/>
  <c r="E7" i="17"/>
  <c r="E38" i="16"/>
  <c r="E4" i="14"/>
  <c r="G4" i="14" s="1"/>
  <c r="E5" i="14"/>
  <c r="G5" i="14" s="1"/>
  <c r="E6" i="14"/>
  <c r="G6" i="14" s="1"/>
  <c r="E3" i="14"/>
  <c r="E4" i="15"/>
  <c r="E14" i="13"/>
  <c r="E8" i="12"/>
  <c r="E66" i="11"/>
  <c r="E128" i="10"/>
  <c r="E7" i="14" l="1"/>
  <c r="G3" i="14"/>
  <c r="H23" i="8"/>
  <c r="G23" i="8"/>
  <c r="F23" i="8"/>
  <c r="E23" i="8"/>
  <c r="D23" i="8"/>
  <c r="E93" i="9" l="1"/>
  <c r="K73" i="7" l="1"/>
  <c r="M73" i="7" s="1"/>
  <c r="O73" i="7" s="1"/>
  <c r="O61" i="7"/>
  <c r="O62" i="7"/>
  <c r="O63" i="7"/>
  <c r="O64" i="7"/>
  <c r="O65" i="7"/>
  <c r="O60" i="7"/>
  <c r="K44" i="7"/>
  <c r="J21" i="7"/>
  <c r="K30" i="7"/>
  <c r="J46" i="7"/>
  <c r="J59" i="7"/>
  <c r="K19" i="7"/>
  <c r="J66" i="7"/>
  <c r="M19" i="7" l="1"/>
  <c r="N19" i="7" s="1"/>
  <c r="M59" i="7"/>
  <c r="J23" i="7"/>
  <c r="K17" i="7"/>
  <c r="M68" i="7"/>
  <c r="K66" i="7"/>
  <c r="M66" i="7" s="1"/>
  <c r="M12" i="7" l="1"/>
  <c r="M30" i="7"/>
  <c r="N30" i="7" s="1"/>
  <c r="M17" i="7"/>
  <c r="M50" i="7"/>
  <c r="K28" i="7"/>
  <c r="K48" i="7"/>
  <c r="K46" i="7" l="1"/>
  <c r="M46" i="7" s="1"/>
  <c r="J25" i="7"/>
  <c r="J42" i="7"/>
  <c r="M25" i="7" l="1"/>
  <c r="N25" i="7" s="1"/>
  <c r="J78" i="7"/>
  <c r="M14" i="7"/>
  <c r="N11" i="7" s="1"/>
  <c r="N46" i="7"/>
  <c r="N28" i="7"/>
  <c r="M28" i="7"/>
  <c r="K32" i="7" l="1"/>
  <c r="K78" i="7" s="1"/>
  <c r="M32" i="7" l="1"/>
  <c r="O71" i="7"/>
  <c r="M21" i="7" l="1"/>
  <c r="N21" i="7" l="1"/>
  <c r="N12" i="7"/>
  <c r="N14" i="7"/>
  <c r="O66" i="7" l="1"/>
  <c r="O59" i="7" l="1"/>
  <c r="N32" i="7" l="1"/>
  <c r="M44" i="7" l="1"/>
  <c r="M42" i="7"/>
  <c r="N42" i="7" s="1"/>
  <c r="M48" i="7"/>
  <c r="N17" i="7"/>
  <c r="M23" i="7"/>
  <c r="N16" i="7" l="1"/>
  <c r="N57" i="7" s="1"/>
  <c r="N23" i="7"/>
  <c r="N44" i="7"/>
  <c r="O68" i="7"/>
  <c r="O58" i="7" s="1"/>
  <c r="N77" i="7" s="1"/>
  <c r="N48" i="7"/>
  <c r="N78" i="7" l="1"/>
  <c r="N50" i="7"/>
  <c r="O12" i="7"/>
  <c r="O57" i="7" l="1"/>
</calcChain>
</file>

<file path=xl/sharedStrings.xml><?xml version="1.0" encoding="utf-8"?>
<sst xmlns="http://schemas.openxmlformats.org/spreadsheetml/2006/main" count="4682" uniqueCount="1725">
  <si>
    <t>jhcsc.main@yahoo.com</t>
  </si>
  <si>
    <t>Budget Officer</t>
  </si>
  <si>
    <t>J.H. CERILLES STATE COLLEGE</t>
  </si>
  <si>
    <t>Total</t>
  </si>
  <si>
    <t>MOOE</t>
  </si>
  <si>
    <t>Approved:</t>
  </si>
  <si>
    <t>Head, BAC Secretariat</t>
  </si>
  <si>
    <t>Mati, San Miguel, Zamboanga del Sur, 7029</t>
  </si>
  <si>
    <t>www.jhcsc.edu.ph; Telefax (062) 945-0025</t>
  </si>
  <si>
    <t>Code</t>
  </si>
  <si>
    <t>Procurement  Program/Project</t>
  </si>
  <si>
    <t>PMO/ End-user</t>
  </si>
  <si>
    <t>Mode of Procurement</t>
  </si>
  <si>
    <t>Schedule for Each Procurement Activity</t>
  </si>
  <si>
    <t>Source of Funds</t>
  </si>
  <si>
    <t>Estimated Budget (PhP)</t>
  </si>
  <si>
    <t>Remarks (brief description of Program/Project)</t>
  </si>
  <si>
    <t>Ads/Post of IB/REI</t>
  </si>
  <si>
    <t>Sub/Open of Bids</t>
  </si>
  <si>
    <t>Notice of Award</t>
  </si>
  <si>
    <t>Contract Signing</t>
  </si>
  <si>
    <t>CO</t>
  </si>
  <si>
    <t>CAPITAL OUTLAYS</t>
  </si>
  <si>
    <t>Prepared by:</t>
  </si>
  <si>
    <t>Certified Fund Available/Certified Appropriate Funds Available:</t>
  </si>
  <si>
    <t>WILFREDO M. BARNIDO, JR., CPA, MBA</t>
  </si>
  <si>
    <t>MARY JOCELYN V. BATTUNG, Ph.D.</t>
  </si>
  <si>
    <t>President</t>
  </si>
  <si>
    <t>Various Offices</t>
  </si>
  <si>
    <t>BAC Chairman</t>
  </si>
  <si>
    <t>SVP</t>
  </si>
  <si>
    <t>A. OFFICE SUPPLIES</t>
  </si>
  <si>
    <t>Common Use Supplies Available at PS</t>
  </si>
  <si>
    <t>Competitive Bidding</t>
  </si>
  <si>
    <t>Other Supplies and Materials Available at PS</t>
  </si>
  <si>
    <t>B. OTHER SUPPLIES AND MATERIALS</t>
  </si>
  <si>
    <t>Machinery and Equipment</t>
  </si>
  <si>
    <t>Agricultural Supplies</t>
  </si>
  <si>
    <t>HEP</t>
  </si>
  <si>
    <t>Building and Other Structures</t>
  </si>
  <si>
    <t>Repair and Maintenance Expenses for Various Offices</t>
  </si>
  <si>
    <t>I. MAINTENANCE AND OTHER OPERATING EXPENSES - CSE</t>
  </si>
  <si>
    <t>MAINTENANCE AND OTHER OPERATING EXPENSES -NON CSE</t>
  </si>
  <si>
    <t>Supplies and Materials</t>
  </si>
  <si>
    <t>Catering Services (Meals and Snacks)</t>
  </si>
  <si>
    <t>Other Training Expenses (Subscription to Zoom)</t>
  </si>
  <si>
    <t>Transpo and Travel Expenses</t>
  </si>
  <si>
    <t>Communication Expenses</t>
  </si>
  <si>
    <t>SVp</t>
  </si>
  <si>
    <t xml:space="preserve">Printing </t>
  </si>
  <si>
    <t>Technical and Scientific Equipment</t>
  </si>
  <si>
    <t>Representation Expenses</t>
  </si>
  <si>
    <t>Various Books</t>
  </si>
  <si>
    <t>GRAND TOTAL</t>
  </si>
  <si>
    <t>TUITION</t>
  </si>
  <si>
    <t>FIDUCIARY</t>
  </si>
  <si>
    <t>IGP</t>
  </si>
  <si>
    <t>Research &amp; Exploration Expenses</t>
  </si>
  <si>
    <t>RSEARCH DEV'T</t>
  </si>
  <si>
    <t>Medical, Dental and Laboratory Expenses</t>
  </si>
  <si>
    <t>EQUIPMENT</t>
  </si>
  <si>
    <t>Office Equipment</t>
  </si>
  <si>
    <t>ICT Equipment</t>
  </si>
  <si>
    <t>FURNITURE &amp; FIXTURES</t>
  </si>
  <si>
    <t>Furniture &amp; Fixtures</t>
  </si>
  <si>
    <t>TOTAL CO</t>
  </si>
  <si>
    <t>Awards and Rewards</t>
  </si>
  <si>
    <t>FACULTY &amp; STAFF</t>
  </si>
  <si>
    <t xml:space="preserve">Printing &amp; Publication </t>
  </si>
  <si>
    <t>TOTAL MOOE</t>
  </si>
  <si>
    <t xml:space="preserve">SVP </t>
  </si>
  <si>
    <t>Checked by:</t>
  </si>
  <si>
    <t>Sports Equipment</t>
  </si>
  <si>
    <t>Security Services</t>
  </si>
  <si>
    <t>Other PF Services</t>
  </si>
  <si>
    <t>Prepaid Cards</t>
  </si>
  <si>
    <t>BUILDING AND STRUCTURES</t>
  </si>
  <si>
    <t>Fuel &amp; Oil</t>
  </si>
  <si>
    <t>I. RESEARCH &amp; EXPLORATION EXPENSES</t>
  </si>
  <si>
    <t>OTHER INTANGIBLE ASSETS</t>
  </si>
  <si>
    <t>Direct Contracting</t>
  </si>
  <si>
    <t>Jan-Dec 2022</t>
  </si>
  <si>
    <t>Sports &amp; Cultural</t>
  </si>
  <si>
    <t>Procurement of Various Furnitures</t>
  </si>
  <si>
    <t xml:space="preserve"> STF -CY 2022</t>
  </si>
  <si>
    <t>admin</t>
  </si>
  <si>
    <t>college-wide</t>
  </si>
  <si>
    <t xml:space="preserve">H. REPAIR &amp; MAINTENANCE </t>
  </si>
  <si>
    <t>MIS</t>
  </si>
  <si>
    <t>Agricultural Equipment</t>
  </si>
  <si>
    <t>Medical Equipment</t>
  </si>
  <si>
    <t>A. ADVERTISING EXPENSE</t>
  </si>
  <si>
    <t>Advertising Expense</t>
  </si>
  <si>
    <t>B. AGRICULTURAL &amp; MARINE SUPPLIES EXPENSES</t>
  </si>
  <si>
    <t>C. AWARDS AND REWARDS EXPENSES</t>
  </si>
  <si>
    <t>D. FUEL, OIL, &amp; LUBRICANTS EXPENSES</t>
  </si>
  <si>
    <t>E. GENERAL AND OTHER SERVICES</t>
  </si>
  <si>
    <t>F. MEDICAL, DENTAL &amp; LABORATORY EXPENSES</t>
  </si>
  <si>
    <t>G. PRINTING AND PUBLICATION EXPENSES</t>
  </si>
  <si>
    <t xml:space="preserve"> </t>
  </si>
  <si>
    <t>OTHER MACHINERY &amp; EQUIPMENT</t>
  </si>
  <si>
    <t xml:space="preserve">GRAND TOTAL &gt;&gt;&gt; </t>
  </si>
  <si>
    <t>SUMMARY-Fund 164 TUITION</t>
  </si>
  <si>
    <t>UACS</t>
  </si>
  <si>
    <t>Object Name</t>
  </si>
  <si>
    <t>Q1</t>
  </si>
  <si>
    <t>Q2</t>
  </si>
  <si>
    <t>Q3</t>
  </si>
  <si>
    <t>Q4</t>
  </si>
  <si>
    <t>Information and Communication Technology Equipment</t>
  </si>
  <si>
    <t>Agricultural and Forestry Equipment</t>
  </si>
  <si>
    <t>Furniture and Fixtures</t>
  </si>
  <si>
    <t>Training Expenses</t>
  </si>
  <si>
    <t>Office Supplies Expenses</t>
  </si>
  <si>
    <t>Medical, Dental and Laboratory Supplies Expenses</t>
  </si>
  <si>
    <t>Fuel, Oil and Lubricants Expenses</t>
  </si>
  <si>
    <t>Agricultural and Marine Supplies Expenses</t>
  </si>
  <si>
    <t>Other Supplies and Materials Expenses</t>
  </si>
  <si>
    <t>Telephone Expenses</t>
  </si>
  <si>
    <t>Awards/Rewards Expenses</t>
  </si>
  <si>
    <t>Research, Exploration and Development Expenses</t>
  </si>
  <si>
    <t>Other Professional Services</t>
  </si>
  <si>
    <t>Repairs and Maintenance - Buildings and Other Structures</t>
  </si>
  <si>
    <t>Repairs and Maintenance - Machinery and Equipment</t>
  </si>
  <si>
    <t>Printing and Publication Expenses</t>
  </si>
  <si>
    <t>Buildings and Other Structures</t>
  </si>
  <si>
    <t>Item and Specifications</t>
  </si>
  <si>
    <t>Unit</t>
  </si>
  <si>
    <t>Q1+Q2+Q3+Q4</t>
  </si>
  <si>
    <t>Unit Price</t>
  </si>
  <si>
    <t>Total Amount</t>
  </si>
  <si>
    <t>Q1 Total</t>
  </si>
  <si>
    <t>Q1 Total (P)</t>
  </si>
  <si>
    <t>Q2 Total</t>
  </si>
  <si>
    <t>Q2 Total (P)</t>
  </si>
  <si>
    <t>Q3 Total</t>
  </si>
  <si>
    <t>Q3 Total (P)</t>
  </si>
  <si>
    <t>Q4 Total</t>
  </si>
  <si>
    <t>Q4 Total (P)</t>
  </si>
  <si>
    <t>ACETATE LCT PVC BINDING COVER A4 SIZE 300 MICRONS</t>
  </si>
  <si>
    <t>pack</t>
  </si>
  <si>
    <t>ACETATE LCT PVC BINDING COVER LEGAL SIZE 300 MICRONS</t>
  </si>
  <si>
    <t>unit</t>
  </si>
  <si>
    <t>box</t>
  </si>
  <si>
    <t xml:space="preserve">CARBON FILM, A4
</t>
  </si>
  <si>
    <t>piece</t>
  </si>
  <si>
    <t>DATA FILE BOX</t>
  </si>
  <si>
    <t>DATING AND STAMPING MACHINE</t>
  </si>
  <si>
    <t>roll</t>
  </si>
  <si>
    <t>EXTERNAL HARD DRIVE, 1 TB</t>
  </si>
  <si>
    <t>dozen</t>
  </si>
  <si>
    <t>jar</t>
  </si>
  <si>
    <t>set</t>
  </si>
  <si>
    <t>cart</t>
  </si>
  <si>
    <t>bottle</t>
  </si>
  <si>
    <t>MOUSE, WIRELESS, USB</t>
  </si>
  <si>
    <t>pad</t>
  </si>
  <si>
    <t>ream</t>
  </si>
  <si>
    <t>PRINTER 3-IN-1 (PRINTER, SCANNER,COPIER)</t>
  </si>
  <si>
    <t>book</t>
  </si>
  <si>
    <t>RING BINDER, 1"</t>
  </si>
  <si>
    <t>STICKER PAPER, A4</t>
  </si>
  <si>
    <t>UNINTERRUPTIBLE POWER SUPPLY (UPS), 650VA</t>
  </si>
  <si>
    <t>BALL PEN, BLACK, 50'S</t>
  </si>
  <si>
    <t>BOND PAPER, MULTI-PURPOSE, SHORT, SUB 20, 70GSM</t>
  </si>
  <si>
    <t>DOUBLE SIDED TAPE, FOAM, 24MM</t>
  </si>
  <si>
    <t>ENVELOPE, DOCUMENTARY, FOR LEGAL SIZE DOCUMENT</t>
  </si>
  <si>
    <t>FASTENER, PLASTIC</t>
  </si>
  <si>
    <t>FOLDER, EXPANDED, LONG 12'S PER DOZEN</t>
  </si>
  <si>
    <t>GLUE GUN WITH SWITCH</t>
  </si>
  <si>
    <t>INK, EPSON L3110 (003), BLACK</t>
  </si>
  <si>
    <t>INK, EPSON L3110 (003), CYAN</t>
  </si>
  <si>
    <t>INK, EPSON L3110 (003), MAGENTA</t>
  </si>
  <si>
    <t>INK, EPSON L3110 (003), YELLOW</t>
  </si>
  <si>
    <t>LINEN PAPER, A4 10'S</t>
  </si>
  <si>
    <t>MARKER, PERMANENT, BLACK, BULLET TYPE</t>
  </si>
  <si>
    <t>PAPER, MULTI-PURPOSE, A4, 70 GSM</t>
  </si>
  <si>
    <t>PAPER, MULTI-PURPOSE, LEGAL, 70GSM</t>
  </si>
  <si>
    <t>PHOTO PAPER, GLOSSY, A4 SIZE</t>
  </si>
  <si>
    <t>PUNCHER, PAPER, HEAVY DUTY</t>
  </si>
  <si>
    <t>RECORD BOOK, 500 PAGES, SIZE: 214MM X 278MM MIN</t>
  </si>
  <si>
    <t>SIGN PEN, BLACK, LIQUID/GEL INK, 0.3MM  NEEDLE TIP</t>
  </si>
  <si>
    <t>STAPLE WIRE, STANDARD</t>
  </si>
  <si>
    <t>STAPLER, STANDARD TYPE</t>
  </si>
  <si>
    <t>STICK GLUE, BIG</t>
  </si>
  <si>
    <t xml:space="preserve">STICK GLUE, SMALL
</t>
  </si>
  <si>
    <t>TOUCHLESS INFRARED, 2M TRIPOD STAND AND FOREHEAD BODY INFRARED K3 THERMOMETER</t>
  </si>
  <si>
    <t>PAP</t>
  </si>
  <si>
    <t>Department/Office/Unit/Account</t>
  </si>
  <si>
    <t>Amount</t>
  </si>
  <si>
    <t xml:space="preserve">OFFICE SUPPLIES </t>
  </si>
  <si>
    <t>Student Development</t>
  </si>
  <si>
    <t>Curriculum Development</t>
  </si>
  <si>
    <t>OFFICESUPPLIES</t>
  </si>
  <si>
    <t>School of Law</t>
  </si>
  <si>
    <t>Semi-Expendable Machinery &amp; Equipment</t>
  </si>
  <si>
    <t>Semi-expendable Machinery &amp; Equipment (School of Criminal Justice Education)</t>
  </si>
  <si>
    <t>Mandatory Reserved</t>
  </si>
  <si>
    <t>Semi-Expendable Machinery and Equipment Expenses</t>
  </si>
  <si>
    <t>SUB: CATEGORY</t>
  </si>
  <si>
    <t>ACCRYLIC SHEET 4X8 FT 3MM</t>
  </si>
  <si>
    <t>can</t>
  </si>
  <si>
    <t>ALUMINUM LEVEL BAR, 36"</t>
  </si>
  <si>
    <t>meter</t>
  </si>
  <si>
    <t>CORK, BOAD 2X5FT</t>
  </si>
  <si>
    <t>CUP AND SAUCER</t>
  </si>
  <si>
    <t>DISINFECTANT, BLEACHING SOLUTION (4L)</t>
  </si>
  <si>
    <t>gallon</t>
  </si>
  <si>
    <t>DRINKING GLASS</t>
  </si>
  <si>
    <t>FABRIC SOFTENER, 1L</t>
  </si>
  <si>
    <t>FACE MASK, N-95</t>
  </si>
  <si>
    <t>FEATHER DUSTER</t>
  </si>
  <si>
    <t>FLOOR CLEANER</t>
  </si>
  <si>
    <t>LED BULB, 12W</t>
  </si>
  <si>
    <t>LED BULB, 20W</t>
  </si>
  <si>
    <t>MOP TORNADO, HEAVY DUTY, 360 WITH COMPLETE SET</t>
  </si>
  <si>
    <t>MULTI-INSECT KILLER SPRAY</t>
  </si>
  <si>
    <t>NYLON</t>
  </si>
  <si>
    <t>PAIL, BIG</t>
  </si>
  <si>
    <t>PHILIPPINE NATIONAL FLAG</t>
  </si>
  <si>
    <t>PICTURE FRAME, CERTIFICATE ,A4</t>
  </si>
  <si>
    <t>RUBBER HAMMER. 12OZ.</t>
  </si>
  <si>
    <t xml:space="preserve">SOFT DETERGENTS </t>
  </si>
  <si>
    <t>kilo</t>
  </si>
  <si>
    <t>STAIN REMOVER</t>
  </si>
  <si>
    <t>SWIVEL CHAIR W/ PULLEY ARMREST (STEEL/ALUMINUM ALLOY FEET, FIVE STAR FEET, HIGH QUALITY PU LEATHER WITH FOOTSTOOL, BLACK COLOR)</t>
  </si>
  <si>
    <t>TAPE MEASURE,7.5M/95</t>
  </si>
  <si>
    <t>THUMBTACKS</t>
  </si>
  <si>
    <t>TRUSH BIN</t>
  </si>
  <si>
    <t>WALL CLOCK, HEAVY DUTY 12"</t>
  </si>
  <si>
    <t>WIEGHING SCALE 120 CAPACITY</t>
  </si>
  <si>
    <t>CIVIL ENGINEERING LABORATORY EQUIPMENTS-OTHER SUPPLIES</t>
  </si>
  <si>
    <t>CLINIC-OTHER SUPPLIES</t>
  </si>
  <si>
    <t>CLINIC-SEMI-EXPENDABLE MACHINERY</t>
  </si>
  <si>
    <t>DORMITORY ( MAIN CAMPUS MATI, SAN MIGUEL ZDS)</t>
  </si>
  <si>
    <t>Production Office</t>
  </si>
  <si>
    <t>EXTENSION OTHER SUPPLIES OFFICE</t>
  </si>
  <si>
    <t>Extension Services Office</t>
  </si>
  <si>
    <t>Extension Semi-Expendable Machinery &amp; Equipment</t>
  </si>
  <si>
    <t xml:space="preserve">FABLAB </t>
  </si>
  <si>
    <t>OTHER SUPPLIES</t>
  </si>
  <si>
    <t>Facilities Development</t>
  </si>
  <si>
    <t>OTHER SUPPLIES (School of Criminal Justice Education)</t>
  </si>
  <si>
    <t>PLANTATION CROPS (VERMICOMPOST) ( SEMI-EXPENDABLES)</t>
  </si>
  <si>
    <t>SEMI-EXPENDABLE FURNITURE &amp; FIXTURES</t>
  </si>
  <si>
    <t>Semi-expendable Furniture &amp; Fixtures (School of Criminal Justice Education)</t>
  </si>
  <si>
    <t>Semi-Expendable Furniture, Fixture and Books Expense</t>
  </si>
  <si>
    <t>SEMI-EXPENDABLE MACHINERY AND EQUIPMENT</t>
  </si>
  <si>
    <t>Semi-Expendable Furniture, Fixtures and Books Expenses</t>
  </si>
  <si>
    <t>2MEW1 RESISTOR, 15K OHM, 2 WATT, PK10</t>
  </si>
  <si>
    <t>47'' WOODEN SONOMETER 3-WIRE PATTERN(1290X130X110 MM)</t>
  </si>
  <si>
    <t>AIR FRESHENER, AEROSOL TYPE</t>
  </si>
  <si>
    <t>ALBATROSS DEODORIZER, 50G WITH HANDLE</t>
  </si>
  <si>
    <t>ALCOHOL, ETHYL, 68%-72%, 500 ML</t>
  </si>
  <si>
    <t>ALKALINE GPA76 BUTTON CELL</t>
  </si>
  <si>
    <t>ANEMOMETER WIND SPEED DATA LOGGER WITH WIND DIRECTION, VOLUME TEMPERATURE HUMIDITY AND PC SOFTWARE</t>
  </si>
  <si>
    <t>ARNIS STICK -30'X1 DIAMETER WITH ROUND END (RATTAN)</t>
  </si>
  <si>
    <t>ATOMIC MODEL</t>
  </si>
  <si>
    <t>BALLOONS (ASSORTED COLORS)</t>
  </si>
  <si>
    <t>BATH SOAP, 135G</t>
  </si>
  <si>
    <t>BATTERY AA WITH CHARGER, RECHARGEABLE</t>
  </si>
  <si>
    <t>BATTERY, DRY CELL, SIZE AA</t>
  </si>
  <si>
    <t>BATTERY, DRY CELL, SIZE AAA</t>
  </si>
  <si>
    <t>BLACKWOOD BALLISTIC PENDULUM (ECONOMY GRADE WITH HEAVY BASE)</t>
  </si>
  <si>
    <t>BROOM, SOFT, TAMBO</t>
  </si>
  <si>
    <t>CABINET WITH INDIVIDUAL LOCKER (WOODEN - 12 LOCKERS)</t>
  </si>
  <si>
    <t>CALORIMETER</t>
  </si>
  <si>
    <t>CLEANER, TOILET AND URINAL</t>
  </si>
  <si>
    <t>CLOTH, TRIBAL</t>
  </si>
  <si>
    <t>CONCAVE LENS</t>
  </si>
  <si>
    <t>CURTAIN ROD, EXTENDABLE</t>
  </si>
  <si>
    <t>CURTAIN, HIGH QUALITY (60INCHES X 80INCHES)</t>
  </si>
  <si>
    <t>CUTTER KNIFE, HEAVY DUTY</t>
  </si>
  <si>
    <t>DETERGENT BAR, 140G</t>
  </si>
  <si>
    <t>DETERGENT POWDER, ALL-PURPOSE, 1KG</t>
  </si>
  <si>
    <t>DEVELOPING TANK &amp; REEL 135</t>
  </si>
  <si>
    <t>DIGITAL TEMPERATURE METER (SOIL AND AIR)</t>
  </si>
  <si>
    <t>DISHWASHING LIQUID, 500ML</t>
  </si>
  <si>
    <t>DISHWASHING PASTE, 400G</t>
  </si>
  <si>
    <t>DISINFECTANT SPRAY, AEROSOL TYPE</t>
  </si>
  <si>
    <t>DISPOSABLE GLOVES, LATEX, 100'S</t>
  </si>
  <si>
    <t>DISSECTING PAN (7*11 INCH)</t>
  </si>
  <si>
    <t>DISSECTING SET</t>
  </si>
  <si>
    <t>DOOR KNOB, CYLINDRICAL ENTRANCE LOCK SET WITH KEYS</t>
  </si>
  <si>
    <t>DOORMAT RUG, BIG</t>
  </si>
  <si>
    <t>DUST PAN, NON-RIGID PLASTIC</t>
  </si>
  <si>
    <t>ELITTE TEST PLATE WITH SPACE TEST PLATE</t>
  </si>
  <si>
    <t>EXECUTIVE OFFICE TABLE, LAMINATED WOODEN (140CM X 72CM X 76CM)</t>
  </si>
  <si>
    <t>EXTENSION WIRE W/ COMPLETE ACCESSORIES 10MTRS, 4 GANG</t>
  </si>
  <si>
    <t>EXTENSION WIRE WITH COMPLETE ACCESSORIES 5MTRS, 4 GANG</t>
  </si>
  <si>
    <t>EXTRA HEAVY DUTY GP 1604G 6F22 9V BATTERY 1PCS / PACK</t>
  </si>
  <si>
    <t>FACE MASK, SURGICAL (3-PLY)</t>
  </si>
  <si>
    <t>FIELDPIECE SRH2 DIAGNOSTIC DIGITAL PSHYCHROMETER WITH TARGET SUPERHEAT AND TARGET EVAPORATOR TEMPERATURE</t>
  </si>
  <si>
    <t>FINGERPRINT CARDHOLDER/MOUNTERS (4X10)</t>
  </si>
  <si>
    <t>FINGERPRINT POINTERS (RETRACTABLE RIDGE COUNTER)</t>
  </si>
  <si>
    <t>FIRE EXTINGUISHER, PURE HCFC</t>
  </si>
  <si>
    <t>FLOOR WAX, PASTE TYPE, RED</t>
  </si>
  <si>
    <t>FURNITURE CLEANER, AEROSOL TYPE</t>
  </si>
  <si>
    <t>GALVANOMETER-TYPE EDM-80,35-0-35MV SENSITIVITY 1MV/DIV</t>
  </si>
  <si>
    <t>GLASS CLEANER, SPRAY, 500 ML</t>
  </si>
  <si>
    <t>HANDHELD MAGNIFYING GLASS 10 X (60 MM)</t>
  </si>
  <si>
    <t>INOCULATING LOOP WITH HANDLE</t>
  </si>
  <si>
    <t>LAB GOWNS</t>
  </si>
  <si>
    <t>LABORATORY SAFETY RULES (TARPULIN 2X6)</t>
  </si>
  <si>
    <t>LED MAGNIFIER LAMP WITH STAND &amp; TABLE CLAMP MOUNT (175MM LENS WITH 3 DIOPTRIE)</t>
  </si>
  <si>
    <t>LEI (CLOTH)</t>
  </si>
  <si>
    <t>LIQUID HAND SOAP, 500ML</t>
  </si>
  <si>
    <t>MEASURING TAPE SITE (50-100 METERS)</t>
  </si>
  <si>
    <t>MICROMETER CALIPER GAUGE (0-25 MM)</t>
  </si>
  <si>
    <t>MICROMETER CALIPER(0-25MM, 103-137)</t>
  </si>
  <si>
    <t>MIRROR WALL PANEL (1X3 METERS)</t>
  </si>
  <si>
    <t>MOHR-WESTPAL BALANCE</t>
  </si>
  <si>
    <t>MUGSHOT BACKGROUND WITH HEIGHT CHART (6X2)</t>
  </si>
  <si>
    <t>MURIATIC ACID, 1 LITER</t>
  </si>
  <si>
    <t>OFFICE TABLE, STANDARD SIZE, LAMINATED WOODEN (120CM X 60CM X 75CM)</t>
  </si>
  <si>
    <t>OHMS LAW APPARATUS, 0-5V DC</t>
  </si>
  <si>
    <t>ONE-WAY MIRROR (3X4)</t>
  </si>
  <si>
    <t>PH PAPER</t>
  </si>
  <si>
    <t>PICCA TEST PLATE WITH SLANT TEST PLATE</t>
  </si>
  <si>
    <t>POLYETHYLENE NYLON ROPE (NO. 8, 4MM)</t>
  </si>
  <si>
    <t>PRISM</t>
  </si>
  <si>
    <t>RESONANCE APPARATUS APPROX. 43" TALL WITH METAL STAND</t>
  </si>
  <si>
    <t>SDMN5 HANDHELD DUAL PORT MANOMETER</t>
  </si>
  <si>
    <t>SECCHI DISC LAMOTTE 20 CM D, BLACK</t>
  </si>
  <si>
    <t>SIEVES (#40 B/S 12 IN INTERHT,STAINLESS)</t>
  </si>
  <si>
    <t>SLIM ACTIVITY TABLE (LONG W/WHITE ON TOP)</t>
  </si>
  <si>
    <t>STEEL FIRE ARM VAULT (APARADOR TYPE)</t>
  </si>
  <si>
    <t>TAPE, ELECTRICAL</t>
  </si>
  <si>
    <t>TAPER GAUGE  (15-30MM)</t>
  </si>
  <si>
    <t>TOILET BRUSH WITH HANDLE, BIG</t>
  </si>
  <si>
    <t>TOILET TISSUE PAPER, 2-PLY, 100% RECYCLED</t>
  </si>
  <si>
    <t>TRACEABLE 6530 DIGITAL BAROMETER 500-1030 MBAR</t>
  </si>
  <si>
    <t>TRASHBAG, PLASTIC, GUSSETED TYPE, BLACK</t>
  </si>
  <si>
    <t>TRASHBAG, PLASTIC, TRANSPARENT</t>
  </si>
  <si>
    <t>TYPEWRITTER PROTRACTOR  &amp; MEASUREMENT TEMPLATE</t>
  </si>
  <si>
    <t>VERNIER CALIPER (8 IN 530-114, N8, 0.05MM X 1/128)</t>
  </si>
  <si>
    <t>WALL MIRROR MR-INT-1445-18X36</t>
  </si>
  <si>
    <t>WASTEBASKET, NON-RIGID PLASTIC</t>
  </si>
  <si>
    <t>WATER SCOOP (TABO), SMALL</t>
  </si>
  <si>
    <t>WAVE MOTION APPARATUS(22015 PLASTIC OPEN TYPE HAND CRANKED WAVE DEMONSTRATOR)</t>
  </si>
  <si>
    <t>WHITE BOARD (4X4)</t>
  </si>
  <si>
    <t>ACID</t>
  </si>
  <si>
    <t>liter</t>
  </si>
  <si>
    <t xml:space="preserve">ANC LIVESTOCK </t>
  </si>
  <si>
    <t>ANIMAL/POULTRY WASTE</t>
  </si>
  <si>
    <t>ANTIBIOTIC 250 ML</t>
  </si>
  <si>
    <t>BAGGING, (2X5)</t>
  </si>
  <si>
    <t>BAGGING, (6X10)</t>
  </si>
  <si>
    <t>BARBED WIRE</t>
  </si>
  <si>
    <t>BUDDING AND CRAFTING KNIFE</t>
  </si>
  <si>
    <t>sack</t>
  </si>
  <si>
    <t xml:space="preserve">COCONUT SHELL </t>
  </si>
  <si>
    <t>COMMON SALT</t>
  </si>
  <si>
    <t>DEWORMER 500ML</t>
  </si>
  <si>
    <t>EMPTY SACKS (50KG)</t>
  </si>
  <si>
    <t>FALCATA SEEDS</t>
  </si>
  <si>
    <t>FEED CONCENTRATE ,(50KLS/BAG)</t>
  </si>
  <si>
    <t>bag</t>
  </si>
  <si>
    <t>FEEDS PDP CATTLE 50KG/PACK</t>
  </si>
  <si>
    <t>FERTILIZER (21-0-0) (AMMONIUM SULFATE)</t>
  </si>
  <si>
    <t>FERTILIZER 16-20-1</t>
  </si>
  <si>
    <t>FERTILIZER, 14 - 14 - 14</t>
  </si>
  <si>
    <t>FERTILIZER, 46 - 0- 0</t>
  </si>
  <si>
    <t xml:space="preserve">FLASHLIGHT, CHARGEABLE </t>
  </si>
  <si>
    <t xml:space="preserve">GARDEN NET </t>
  </si>
  <si>
    <t>HAND SHOVEL</t>
  </si>
  <si>
    <t>HAND SOAP  LIQUID</t>
  </si>
  <si>
    <t>HERBECIDE</t>
  </si>
  <si>
    <t>HOG WIRE, NINE HOLES, 20 METERS</t>
  </si>
  <si>
    <t>INSECTICIDE</t>
  </si>
  <si>
    <t>MINERAL SALT BLOCK 4</t>
  </si>
  <si>
    <t>NEEDLE, #16</t>
  </si>
  <si>
    <t>NET, 8FT</t>
  </si>
  <si>
    <t>RICE STRAWS</t>
  </si>
  <si>
    <t>RODINTICIDE</t>
  </si>
  <si>
    <t>ROPE TETHERING(NYLON)</t>
  </si>
  <si>
    <t xml:space="preserve">RUBBER BASIN </t>
  </si>
  <si>
    <t>SAW DUST</t>
  </si>
  <si>
    <t>SHOVEL</t>
  </si>
  <si>
    <t>SYRINGE (GLASS 20ML)</t>
  </si>
  <si>
    <t>SYRINGE 100ML CAPACITI CAP</t>
  </si>
  <si>
    <t>TIE WIRE</t>
  </si>
  <si>
    <t>TRAPAL (BLACK)</t>
  </si>
  <si>
    <t>U NAILS</t>
  </si>
  <si>
    <t>U NAILS, I INCH</t>
  </si>
  <si>
    <t>VITAMIN 100ML</t>
  </si>
  <si>
    <t>VITAMIN 20ML</t>
  </si>
  <si>
    <t>WEIGHING SCALE, 100KLS</t>
  </si>
  <si>
    <t>WOUND SPRAY 250ML</t>
  </si>
  <si>
    <t>BOLO (GUNA)</t>
  </si>
  <si>
    <t>BOLO (SANGGOT)</t>
  </si>
  <si>
    <t>BOLO, STRAIGHT (SUNDANG)</t>
  </si>
  <si>
    <t>CHICKEN GROWER FEEDS (50KLS/SACK)</t>
  </si>
  <si>
    <t>CORN BRAN</t>
  </si>
  <si>
    <t>GESTATING FEEDS (50KLS/SACK)</t>
  </si>
  <si>
    <t>HOG GROWER FEEDS (50KLS/SACK)</t>
  </si>
  <si>
    <t>HOG PRE-STARTER (50KLS/SACK)</t>
  </si>
  <si>
    <t>LACTATING FEEDS (50KLS/SACK)</t>
  </si>
  <si>
    <t>MOLASSES</t>
  </si>
  <si>
    <t xml:space="preserve">ORGANIC FERTILIZER </t>
  </si>
  <si>
    <t xml:space="preserve">ORGANIC PESTICIDES </t>
  </si>
  <si>
    <t>ORGANIC VEGETABLE SEEDS (ASSORTED PACK)</t>
  </si>
  <si>
    <t>PIG STAINLESS DRINKER</t>
  </si>
  <si>
    <t>VITAMINS</t>
  </si>
  <si>
    <t>WHEEL BORROW, DEEP BASIN HOLDS APPROXIMATELY 3 CUBIC FEET;</t>
  </si>
  <si>
    <t>Agricultural Supplies (Multiplier Farm Project in Canuto)</t>
  </si>
  <si>
    <t>LIVESTOCKS ANIMALS ( PRODUCTION: RANCH AND CATTLE)</t>
  </si>
  <si>
    <t>LIVESTOCKS ANIMALS (SMALL RUMINANT PRODUCTION</t>
  </si>
  <si>
    <t>PLANTATION CROPS ( FIELD CROPS) (CORN, CASSAVA, MUNGBEAN)</t>
  </si>
  <si>
    <t>PLANTATION CROPS (NURSERY)</t>
  </si>
  <si>
    <t>PLANTATION CROPS (VERMICOMPOST)</t>
  </si>
  <si>
    <t>PLANTION CROPS (COCMUT, COFEE, &amp; CACAO PROJECT  C3)</t>
  </si>
  <si>
    <t>RUBBER PRODUCTION-CMSE CAMPUS</t>
  </si>
  <si>
    <t>DIESEL</t>
  </si>
  <si>
    <t>month</t>
  </si>
  <si>
    <t>FUEL AND LUBRICANT</t>
  </si>
  <si>
    <t xml:space="preserve">GASOLINE </t>
  </si>
  <si>
    <t>OIL 2T</t>
  </si>
  <si>
    <t>FUEL &amp; OIL - TO AUGMENT  GAA</t>
  </si>
  <si>
    <t xml:space="preserve">Fuel &amp; Oil - to augment  GAA </t>
  </si>
  <si>
    <t>Administrative Services</t>
  </si>
  <si>
    <t>FUEL, OIL AND LUBRICANTS</t>
  </si>
  <si>
    <t>Research Office</t>
  </si>
  <si>
    <t>PLANTATION CROPS(VERMICOMPOST)FUEL &amp; OIL</t>
  </si>
  <si>
    <t>INCINTIVES</t>
  </si>
  <si>
    <t>lump</t>
  </si>
  <si>
    <t>MEDAL, BRONZE</t>
  </si>
  <si>
    <t>MEDAL, GOLD</t>
  </si>
  <si>
    <t>MEDAL, SILVER</t>
  </si>
  <si>
    <t>PLAQUE, ACRYLIC</t>
  </si>
  <si>
    <t>SERVICE RING TOKEN (40 YEARS X P1,000/YR)</t>
  </si>
  <si>
    <t>SERVICE RING, TOKEN (10 YEARS X P200.00/YR)</t>
  </si>
  <si>
    <t>SERVICE RING, TOKEN (15 YEARS X P200.00/YR)</t>
  </si>
  <si>
    <t>SERVICE RING, TOKEN (25 YEARS X P500.00/YR)</t>
  </si>
  <si>
    <t>SERVICE RING,TOKEN (20 YEARS X P500.00/YR)</t>
  </si>
  <si>
    <t>TOKEN, CUSTOMIZED MUGS</t>
  </si>
  <si>
    <t xml:space="preserve">Activity No. 3. Giving of loyalty awards to employee for government service during Foundation Day </t>
  </si>
  <si>
    <t>Faculty &amp; Staff Development</t>
  </si>
  <si>
    <t xml:space="preserve">Awards/Rewards Expenses
</t>
  </si>
  <si>
    <t>8 SECURITY SERVICES @ 16, 667.00-CANUTO CAMPUS - 3 (POBLACION)</t>
  </si>
  <si>
    <t>8 SECURITY SERVICES @ 16, 667.00-DUMINGAG CAMPUS - 1 (CARIDAD)</t>
  </si>
  <si>
    <t>8 SECURITY SERVICES @ 16, 667.00-MAIN CAMPUS - 1 (GYM)</t>
  </si>
  <si>
    <t>8 SECURITY SERVICES @ 16, 667.00-PAGADIAN CAMPUS - 3 (GATE)</t>
  </si>
  <si>
    <t xml:space="preserve">Security Services
</t>
  </si>
  <si>
    <t>PROFESSIONAL FEE</t>
  </si>
  <si>
    <t xml:space="preserve">Land Use and Development Infrastructure Plan (LUDIP)
</t>
  </si>
  <si>
    <t>1-AMINO-2 NAPHTOL-4 SULFONIC ACID (25G)</t>
  </si>
  <si>
    <t>ACETONE (1 L)</t>
  </si>
  <si>
    <t>AMMONIUM MOLYBDATE TETRAHYDRATE (500G)</t>
  </si>
  <si>
    <t>ANTIMONY POTASSIUM TARTRATE (500G)</t>
  </si>
  <si>
    <t>ASCORBIC ACID PLAIN USP (500G)</t>
  </si>
  <si>
    <t>BORAX POWDER (500G)</t>
  </si>
  <si>
    <t>COVER SLIP</t>
  </si>
  <si>
    <t>DISODIUM SALT DIHYDRATE (500G)</t>
  </si>
  <si>
    <t>EBT-POWDER (25G)</t>
  </si>
  <si>
    <t>ETHYLENE DIAMINE TETRA ACETIC ACID (1KG)</t>
  </si>
  <si>
    <t>FORMALIN (500ML)</t>
  </si>
  <si>
    <t>GF/C FILTER PAPER</t>
  </si>
  <si>
    <t>GRAMS IODINE (500G)</t>
  </si>
  <si>
    <t>MANGANOUS SULFATE (1L)</t>
  </si>
  <si>
    <t>METHYL ORANGE (500ML)</t>
  </si>
  <si>
    <t>MICROSCOPE GLASS SLIDE, 100'S</t>
  </si>
  <si>
    <t>N-1 NAPTHYL ETHYLENE-DIAMINE (25G)</t>
  </si>
  <si>
    <t>PHENOLPHTHALINE INDICATOR (100G)</t>
  </si>
  <si>
    <t>PHENOLPHTHALINE INDICATOR SOLUTION (500ML)</t>
  </si>
  <si>
    <t>POTASSIUM DIHYDROGEN PHOSPHATE (500G)</t>
  </si>
  <si>
    <t>POTASSIUM IODIDE (500G)</t>
  </si>
  <si>
    <t>REAGENT BOTTLE PLASTIC (100ML)</t>
  </si>
  <si>
    <t>REAGENT BOTTLE PLASTIC (250ML)</t>
  </si>
  <si>
    <t>REAGENT BOTTLE PLASTIC (500ML)</t>
  </si>
  <si>
    <t>REAGENT BOTTLE PLASTIC (50ML)</t>
  </si>
  <si>
    <t>REAGENT BOTTLE WIDE MOUTH CLEAR GLASS (100 ML)</t>
  </si>
  <si>
    <t>REAGENT BOTTLE WIDE MOUTH CLEAR GLASS (50 ML)</t>
  </si>
  <si>
    <t>REAGENT BOTTLE WIDE MOUTH CLEAR PLASTIC (100 ML)</t>
  </si>
  <si>
    <t>REAGENT BOTTLE WIDE MOUTH CLEAR PLASTIC (15ML, 20ML, 30ML, 60ML)</t>
  </si>
  <si>
    <t>RECTANGULAR CLEAR  GLASS SLAB, FOR CHEMICAL LABORATORY (12*12* 1*INCH)</t>
  </si>
  <si>
    <t>SILICA POWDER (500G)</t>
  </si>
  <si>
    <t>SODIUM SULFITE ANHYDROUS (500G)</t>
  </si>
  <si>
    <t>SODIUM THIOSULFATE (500G)</t>
  </si>
  <si>
    <t>SULFANILAMIDE (100G)</t>
  </si>
  <si>
    <t>TARTARIC ACID (500G)</t>
  </si>
  <si>
    <t>MEDICAL, DENTAL AND LABARATORY SUPPLIES EXPENSES(science laboratory)</t>
  </si>
  <si>
    <t>TARPAULIN (5X8)</t>
  </si>
  <si>
    <t>TARPAULIN (8X6)</t>
  </si>
  <si>
    <t>TARPAULIN(4X8)</t>
  </si>
  <si>
    <t>TARPAULIN (6X12)</t>
  </si>
  <si>
    <t xml:space="preserve">Printing and Publication
</t>
  </si>
  <si>
    <t>IMPROVEMENT OF THE SCHOOL OF LAW (LOBBY)</t>
  </si>
  <si>
    <t>IMPROVEMENT OF THE SCHOOL OF LAW (PAINT WORKS)</t>
  </si>
  <si>
    <t>RENOVATION OF RESEARCH &amp; EXTENSION DISPLAY CENTER</t>
  </si>
  <si>
    <t>FLOOR TILING AND EXTENSION OF RESEARCH BUILDING (CARIDAD)</t>
  </si>
  <si>
    <t xml:space="preserve">Floor Tiling and Extension of Research Building (Caridad) 
</t>
  </si>
  <si>
    <t>REPAIR AND MAINTENANCE (WITH POW)</t>
  </si>
  <si>
    <t>REPAIR &amp; MAINTENANCE MACHINERY</t>
  </si>
  <si>
    <t>REPAIR AND MAINTENANCE-MACHINERY</t>
  </si>
  <si>
    <t>pax</t>
  </si>
  <si>
    <t>COMMUNICATION ( 300 LOAD PREPAID CARD)</t>
  </si>
  <si>
    <t>MEALS</t>
  </si>
  <si>
    <t>OTHER PROFESSIONAL SERVICES</t>
  </si>
  <si>
    <t>PRINTING AND BINDING</t>
  </si>
  <si>
    <t>PRINTING AND PUBLICATION EXPENSE</t>
  </si>
  <si>
    <t xml:space="preserve">SNACKS </t>
  </si>
  <si>
    <t>TELEPHONE EXPENSE (MOBILE) 300/MONTH/PROPONENT</t>
  </si>
  <si>
    <t>TRANSPORTATION EXPENSE</t>
  </si>
  <si>
    <t>TRANSPORTATION EXPENSES</t>
  </si>
  <si>
    <t>TRAVEL EXPENSE</t>
  </si>
  <si>
    <t>TRAVELING  EXPENSE</t>
  </si>
  <si>
    <t xml:space="preserve">Market Survey and Commercialization of ZamPen Native Chicken
</t>
  </si>
  <si>
    <t xml:space="preserve">Policy Analysis Study 
</t>
  </si>
  <si>
    <t xml:space="preserve">Profiling of Different Swine Breeds in Zamboanga del Sur 
</t>
  </si>
  <si>
    <t>Traveling Expenses - Local</t>
  </si>
  <si>
    <t>Transportation and Delivery Expenses</t>
  </si>
  <si>
    <t xml:space="preserve">Establishing Preservation anhd Production Standards and Nutritionsal Content Analysis of Dried Porang (Rasbora sp)
</t>
  </si>
  <si>
    <t xml:space="preserve">Model Based Assessment of the Institutional Communication Process: Basis for Developing Effective Institutional Communication System
</t>
  </si>
  <si>
    <t>BENCH-MARKING ACTIVITY OF IGP/RGMO TO SUCS(CENTRAL MINDANAO UNIVERSITY) FOR DRAFTING PRODUCTION OPERATION MANUAL.</t>
  </si>
  <si>
    <t>BLANK DVDS</t>
  </si>
  <si>
    <t>BOARD PAPER A4. 10 PCS/PACK</t>
  </si>
  <si>
    <t>CONCRETE POST</t>
  </si>
  <si>
    <t>CRIMPING TOOLS</t>
  </si>
  <si>
    <t>FLASH DRIVE, 16 GB</t>
  </si>
  <si>
    <t>bundle</t>
  </si>
  <si>
    <t>JFORCE (1 SNACK)</t>
  </si>
  <si>
    <t>MANILA PAPER</t>
  </si>
  <si>
    <t>NETWORK TESTER</t>
  </si>
  <si>
    <t xml:space="preserve">PECTIN </t>
  </si>
  <si>
    <t>RJ 45</t>
  </si>
  <si>
    <t>ROUTER</t>
  </si>
  <si>
    <t>STAR SCREW</t>
  </si>
  <si>
    <t>TOKEN, JHCSC PERSONALIZED WALL CLOCK</t>
  </si>
  <si>
    <t>UTP CABLE</t>
  </si>
  <si>
    <t>ACRYLIC PAINT</t>
  </si>
  <si>
    <t>AMPALAYA SEEDS</t>
  </si>
  <si>
    <t>BALL PEN, BLUE, 50'S</t>
  </si>
  <si>
    <t>BALL PEN, RED</t>
  </si>
  <si>
    <t>BOWL (FOR LUGAO)</t>
  </si>
  <si>
    <t>CALDERO (EXTRA BIG)/KETTLE</t>
  </si>
  <si>
    <t>CASSEROLE (STAINLESS STEEL)</t>
  </si>
  <si>
    <t xml:space="preserve">CHOPPING BOARD, (BIG ONE) </t>
  </si>
  <si>
    <t>CRAYONS 12'S</t>
  </si>
  <si>
    <t xml:space="preserve">CRIMPING TOOL FOR RJ11, RJ12, </t>
  </si>
  <si>
    <t>CUSTOMIZED POLO SHIRT SUBLIMATION</t>
  </si>
  <si>
    <t>CUSTOMIZED POLO SHIRT, SUBLIMATION</t>
  </si>
  <si>
    <t>DRESSED CHICKEN, ASSORTED</t>
  </si>
  <si>
    <t>EGGPLANT SEEDS</t>
  </si>
  <si>
    <t xml:space="preserve">EMPTY  BOTTLE JARS, GLASS WITH COVER, 300ML </t>
  </si>
  <si>
    <t>FACILITATOR SNACKS</t>
  </si>
  <si>
    <t>FOLDER, FANCY, WITH SLIDE, A4</t>
  </si>
  <si>
    <t>GAS STOVE (2 BURNER)</t>
  </si>
  <si>
    <t>GASULETTE, WITH LPG TANK 2.7 KG</t>
  </si>
  <si>
    <t>HONORARIUM</t>
  </si>
  <si>
    <t>HOTEL ACCOMODATION</t>
  </si>
  <si>
    <t>ID JACKET, WITH SLING, CLEAR PLASTIC</t>
  </si>
  <si>
    <t>INGREDIENTS IN COOKING</t>
  </si>
  <si>
    <t>JFORCE FESTIVAL MEAL (1 LUNCH)</t>
  </si>
  <si>
    <t>LEADERSHIP SEMINAR MEALS (3 MEALS)</t>
  </si>
  <si>
    <t>LEADERSHIP SEMINAR SNACKS (AM AND PM)</t>
  </si>
  <si>
    <t>LEI</t>
  </si>
  <si>
    <t>LUNCH OF FACILITATORS</t>
  </si>
  <si>
    <t>LUNCH OF STUDENTS</t>
  </si>
  <si>
    <t>MALONG SILK SINGLE, (TOKEN)</t>
  </si>
  <si>
    <t>MARKER, PERMANENT, BLUE, BULLET TYPE</t>
  </si>
  <si>
    <t>MAYOR'S CONGRESS MEALS (3 MEALS)</t>
  </si>
  <si>
    <t>MAYOR'S CONGRESS SNACKS (AM AND PM)</t>
  </si>
  <si>
    <t>MEAL</t>
  </si>
  <si>
    <t>MOBILE CONFERENCE 5 TIMES SNACKS</t>
  </si>
  <si>
    <t>MOBILE CONFERENCE 7 MEALS</t>
  </si>
  <si>
    <t>PAPER CLIP, VINYL/PLASTIC COATED, 33MM</t>
  </si>
  <si>
    <t>PLANTLET (DRAGON FRUIT)</t>
  </si>
  <si>
    <t>PLAQUE, (GLASS, STANDARD SIZE, MED)</t>
  </si>
  <si>
    <t>SNACK AM&amp;PM</t>
  </si>
  <si>
    <t>SNACKS</t>
  </si>
  <si>
    <t>SNACKS OF STUDENTS (AM &amp; PM)</t>
  </si>
  <si>
    <t>SPHYGMOMANOMETER AND STETHOSCOPE</t>
  </si>
  <si>
    <t>SPOONS</t>
  </si>
  <si>
    <t>STAINLESS LADLE (EXTRALONG)</t>
  </si>
  <si>
    <t xml:space="preserve">STAINLESS STEEL LADLE (LONG HANDLE) </t>
  </si>
  <si>
    <t>SWEET PEPPER SEEDS</t>
  </si>
  <si>
    <t>TANK LPG</t>
  </si>
  <si>
    <t>TAPE MEASURE (CARPENTERS TM) 5 METERS</t>
  </si>
  <si>
    <t>TAPE, MASKING, 24MM</t>
  </si>
  <si>
    <t>THERMOMETER (NON-CONTACT INFRARED)</t>
  </si>
  <si>
    <t>TOMATO SEEDS</t>
  </si>
  <si>
    <t>TRAINING/WORKSHOPS</t>
  </si>
  <si>
    <t>TSHIRT WITH PRINT</t>
  </si>
  <si>
    <t>TSHIRT WITH PRINT (FOR STUDENT)</t>
  </si>
  <si>
    <t>USED TIRES, (FOR DRAGON FRUIT)</t>
  </si>
  <si>
    <t>UTP WIRE</t>
  </si>
  <si>
    <t>WEIGHING SCALE, 10 KLS CAPACITY</t>
  </si>
  <si>
    <t>WHITE SUGAR, 1KL</t>
  </si>
  <si>
    <t>Activity No. 1. Consolidation of individual performance of the faculty and staff.</t>
  </si>
  <si>
    <t>Activity No. 3 Allocate budget for faculty advanced training (Faculty Development Training )</t>
  </si>
  <si>
    <t>Activity No. 3 Allocate budget for faculty advanced training (General Annual Assembly)</t>
  </si>
  <si>
    <t>Activity No. 3 Allocate budget for faculty advanced training (Team Building Activity)</t>
  </si>
  <si>
    <t>Activity No. 3. Conduct In-house seminar on various topics (Basic Customer Service Skills)</t>
  </si>
  <si>
    <t>Activity No. 3. Conduct In-house seminar on various topics (Problem Solving)</t>
  </si>
  <si>
    <t>Activity No. 3. Conduct In-house seminar on various topics (Seminar on Effective Writing Skills (SEWS))</t>
  </si>
  <si>
    <t>Activity No. 3. Conduct In-house seminar on various topics (Updating on PRIME-HRM System)</t>
  </si>
  <si>
    <t>Activity No. 3. Conduct In-house seminar on various topics (Values Orientation Workshop (VOW))</t>
  </si>
  <si>
    <t>Activity No. 3. Giving of loyalty awards to employee for government service during Foundation Day</t>
  </si>
  <si>
    <t>Activity No. 5. Recognition of PRAISE / HAP Awardees during World Teacher's Day celebration or Civil Service Months celebration</t>
  </si>
  <si>
    <t>Activity No. 7. Commendation of person with disability and senior citizens</t>
  </si>
  <si>
    <t>Activity No.1 - Conducting quarterly meeting with the Performance Management Team (PMT), Praise Committee and others</t>
  </si>
  <si>
    <t>CONDUCTING OF A WEBINAR</t>
  </si>
  <si>
    <t>CONSULTATIVE MEETINGS IN THE ORGANIZATION OF THE DIFFERENT POOL OF CURRICULUM COMMITTEES</t>
  </si>
  <si>
    <t>CRAFTING AND FINALIZATION OF CURRICULUM MANUAL</t>
  </si>
  <si>
    <t>IMS EVALUATION</t>
  </si>
  <si>
    <t xml:space="preserve">Leadership Webinars
</t>
  </si>
  <si>
    <t xml:space="preserve">Orientation of All Students
</t>
  </si>
  <si>
    <t>REPRESENTATION</t>
  </si>
  <si>
    <t>REVIEWING OF THE INSTITUTION'S PROGRAMS</t>
  </si>
  <si>
    <t>RGM OFFICE ACTIVITIES</t>
  </si>
  <si>
    <t>SEMINAR ON MODULE WRITING AND EVALUATION</t>
  </si>
  <si>
    <t>SEMINAR ON PARAPHRASING AND WRITING CITATIONS</t>
  </si>
  <si>
    <t>STAKEHOLDERS MEETING</t>
  </si>
  <si>
    <t xml:space="preserve">Student Handbook Development
</t>
  </si>
  <si>
    <t xml:space="preserve">Student Training and Seminar
</t>
  </si>
  <si>
    <t>Training Expense (ADEP ( Adopt-A-District Extension Program) Professional Development Program for DepEd Teachers in Zamboanga del Sur)</t>
  </si>
  <si>
    <t>Training Expense (Adopt a School- Research Capability Building)</t>
  </si>
  <si>
    <t>Training Expense (Capability Enhancement Program for WEM-RIC San Miguel Cassava Based Enterprise through Record Management, Bookkeeping and Computer Literacy Projects)</t>
  </si>
  <si>
    <t>Training Expense (Computer Hardware and Software Installation and Computer Literacy Program for Ict Teacher (Deped) San Miguel District)</t>
  </si>
  <si>
    <t>Training Expense (Computer Literacy of San Miguel Central for Grade  4,5 and 6 student)</t>
  </si>
  <si>
    <t>Training Expense (COMPUTER LITERACY PROGRAM (Workshop on Microsoft Office, Visual Graphics, Technical Drawing and Computer Hardware Servicing.))</t>
  </si>
  <si>
    <t>Training Expense (Empower Barangay Officials through ICT (E-Barangay) V2.0)</t>
  </si>
  <si>
    <t>Training Expense (Enhancement of Entrepreneurial Capability among Women Empowerment Movement- Rural Improvement Club (WEM-RIC) of  San Miguel, Zamboanga del Sur)</t>
  </si>
  <si>
    <t>Training Expense (J.H. Cerilles State College- Lake Wood Campus: Connecting Communities through Micro Enterprise Development, Livelihood Skills and Functional Literacy Training Program Through Micro Enterprise Development, Livelihood Skills and Functional Literacy Training Program (Lemon Grass))</t>
  </si>
  <si>
    <t>Training Expense (Knowledge Acquisition Across Literacies Accelerated through Mentorship (KAALAM) Project)</t>
  </si>
  <si>
    <t>Training Expense (Organic Vegetable Gardening in Dumingag, Zamboanga del Sur)</t>
  </si>
  <si>
    <t>Training Expense (Promoting Good Health Practice among 4Ps Beneficiaries)</t>
  </si>
  <si>
    <t xml:space="preserve">Training/Workshops
</t>
  </si>
  <si>
    <t>6 SEATER OFFICE TABLE CUBICLE PARTITION</t>
  </si>
  <si>
    <t>CONFERENCE TABLE , WOODEN, HIGH QUALITY, 8 SEATERS</t>
  </si>
  <si>
    <t>SALA SET WITH CENTER TABLE</t>
  </si>
  <si>
    <t>STEEL CABINET, APARADOR TYPE WITH GLASS COVER</t>
  </si>
  <si>
    <t>Extension Furniture &amp; Fixtures</t>
  </si>
  <si>
    <t>FURNITURE FIXTURE</t>
  </si>
  <si>
    <t>12-GAUGE SHOTGUN AUTOMATIC</t>
  </si>
  <si>
    <t>40 W T ELECTRIC OVEN (55.2KG, 54X59X54 CM)</t>
  </si>
  <si>
    <t>ACID BASE CABINET SHELF KIT, 2 IN HEIGHT, 30 IN WIDTH, 19 IN DEPTH, COLOR GLACIER WHITE</t>
  </si>
  <si>
    <t>AMSCOPE 3.5X-90X DIGITAL ZOOM STEREO MICROSCOPE WITH 144-LED LIGHT + 10 MP USB CAMERA (DISSECTING MICROSCOPE)</t>
  </si>
  <si>
    <t>BEAM MOLDS 6X6X21</t>
  </si>
  <si>
    <t>CAMERA 35 MM WITH TRIPOD &amp; ACCESSORIES</t>
  </si>
  <si>
    <t>CAMERA 4X5 WITH STAND AND ACCESSORIES</t>
  </si>
  <si>
    <t>DENSITY BASKET DIA 200MMX200MM NO.6 1.3KG,</t>
  </si>
  <si>
    <t>DESICCATOR WITH PLATE</t>
  </si>
  <si>
    <t>DIGITAL SPECIFIC GRAVITY BALANCE HIGH DENSITY ACCURACY SG RANGE 0.9 TO 25 AC 100-240 V</t>
  </si>
  <si>
    <t>DISPLAY BOARD WITH FIREARM REPLICA</t>
  </si>
  <si>
    <t>FLOW METER, DIGITAL, 1 IN, FNPT, 5.35CPS, LCD 32ZN69</t>
  </si>
  <si>
    <t>FLOW TABLE APPARATUS (MANUEL) FOR CONCRETE 1.5MM, 750MMX750MM, WITH TAMPING, SCOOP, CENTIMETER SCALE, METAL CONE</t>
  </si>
  <si>
    <t>GILLMORE APPARATUS (MANUEL) NL 3003X/001</t>
  </si>
  <si>
    <t>GLASS VACUUM DESSICATOR WITH COORSTEK PORCELAIN PLATES</t>
  </si>
  <si>
    <t>LIGHT METER (LX- 1108, LUX FOOT-CANDLE, TUNGSTEN, FLOURESCENT)</t>
  </si>
  <si>
    <t>M16 RIFLE (BABY ARMALITE WITH MAGAZINE)</t>
  </si>
  <si>
    <t>OAKTON WD-35635-00 T-100 TURBIDITY METER KIT</t>
  </si>
  <si>
    <t>OPTICAL BENCH FULL SHAPER DOUBLE ROD WITH 1.5 M BRASS</t>
  </si>
  <si>
    <t>PDO-520 DISSOLVED OXYGEN METER WITH POLAROGRAPHIC TYPE PROBE</t>
  </si>
  <si>
    <t>PENETRATION APPARATUS (AUTOMATIC PENETROMETER)</t>
  </si>
  <si>
    <t>PISTOL .45 (ACP WITH MAGAZINE)</t>
  </si>
  <si>
    <t>PLANKTON NET  (150µM MESH, 500MM FRAME)</t>
  </si>
  <si>
    <t>REFRIGERATOR (8.6CU FT. 2DOOR TOP MOUNT FREEZER DIRECT COOL INVERTER)</t>
  </si>
  <si>
    <t>REVOLVER .38 (5 ROUNDS)</t>
  </si>
  <si>
    <t>SLUMP CONE APPARATUS 10CM UPPER DIA X 20CM LOWER DIA X 30 CM HEIGHT 0.16 CM THICK</t>
  </si>
  <si>
    <t>SPECTROPHOTOMETER(UV-1800 PC, WR 190-1100NM,SB 2NM, 470*373*187MM, 220V 50/60 HZ )</t>
  </si>
  <si>
    <t>STANDARD STAINLESS STEEL MECHANICAL  SIEVE SHAKER FOR 12" U.S STANDARD SIEVE</t>
  </si>
  <si>
    <t>TABLE 3 LAYERS 100CM X 60CM X 80CM STAINLESS STEEL PREPARATION WORKING</t>
  </si>
  <si>
    <t>TRAFFIC ACCIDENT INVISTIGATION KIT</t>
  </si>
  <si>
    <t>U.S STANDARD SIEVE 12", ALL BRASS, FULL HEIGH, SETS FROM #4 TO #200 W/ SIEVE PLAN &amp; SIEVE COVER W/ RING</t>
  </si>
  <si>
    <t>VACUUM PUMP (2RS-4 220V 60 HZ 2STAGE)</t>
  </si>
  <si>
    <t>WATER BATH (HH-S4) THERMOSTATIC DIGITAL</t>
  </si>
  <si>
    <t>CIVIL ENGINEERING LABORATORY EQUIPMENTS-TECHNICAL</t>
  </si>
  <si>
    <t xml:space="preserve">EQUIPMENT
</t>
  </si>
  <si>
    <t>Laboratory Equipment (School of Criminal Justice Education)</t>
  </si>
  <si>
    <t>CARRIER STANDING UV AIR PURIFIER CADR360</t>
  </si>
  <si>
    <t>MULTIMEDIA PROJECTOR, 3300 LUMENS WITH PROJECTION SCREEN</t>
  </si>
  <si>
    <t>AIRCON, 2.5 HP, WINDOW TYPE, (DIM. 71.8 × 66 × 43 CM), R410A, W/ INSTALLATION FEE</t>
  </si>
  <si>
    <t>DJI MAVIC 2 FLY MORE KIT FOR MAVIC 2 PRO &amp; MAVIC 2 ZOOM ACCESSORIES COMBO</t>
  </si>
  <si>
    <t>DSLR / MIRRORLESS, 50D 4K RESOLUTION</t>
  </si>
  <si>
    <t>MULTIMEDIA PROJECTOR, 4000 MIN ANSI LUMENS WITH PROJECTION SCREEN</t>
  </si>
  <si>
    <t>PRINTER 5-IN-1,MULTIFUNCTION (PRINTER, SCANNER, MULTICOPIES PHOTOCOPIER, LONG SIZE)</t>
  </si>
  <si>
    <t>RSC 2 DSLR MIRRORLESS CAMERA FOLDABLE COMPACT STABILIZER PRO COMBO PROFESSIONAL-LEVEL RESULTS ARE EFFORTLESS WITH DJI RSC 2. THIS COMPACT STABILIZER FOR MIRRORLESS AND DSLR CAMERAS FEATURES A FOLDABLE DESIGN AND INTUITIVE FEATURES, EMPOWERING FILMMAKERS, ONE-MAN CREWS, AND CONTENT CREATORS EVERYWHERE. - FOLDABLE DESIGN</t>
  </si>
  <si>
    <t>SPEAKER WITH BOX  ZLX15, MAXIMUM POWER 1000 WATTZ</t>
  </si>
  <si>
    <t>DRONE, ULTRA-CLEAR 4K VIDEO DRONE SINGLE/FLY MORE COMBO KEY FEATURES:• COMPACT &amp; FOLDABLE DESIGN• 20MP STILLS OR UP TO 5.4K ULTRA HD VIDEO• 3-AXIS GIMBAL WITH 22MM LENS &amp; 1" CMOS• MASTERSHOTS AUTOMATED THEMED FILMING
• FOCUSTRACK SUBJECT TRACKING MODES
• QUICKSHOT AERIAL EFFECTS
• HYPERLAPSE MODES FOR TIMELAPSE VIDEOS
• 4-ANTENNA REMOTE WITH 7.5-MILE RANGE
• 4-DIRECTION OBSTACLE AVOIDANCE
• D-LOG 10-BIT COLOR &amp; 12.6-STOP RAW</t>
  </si>
  <si>
    <t>CLINIC-OFFICE EQUIPMENT</t>
  </si>
  <si>
    <t>Extension Office Equipment</t>
  </si>
  <si>
    <t>OFFICE EQUIPMENT</t>
  </si>
  <si>
    <t xml:space="preserve">OFFICE EQUIPMENT </t>
  </si>
  <si>
    <t>OFFICE EQUIPMENT (School of Criminal Justice Education)</t>
  </si>
  <si>
    <t>DESKTOP COMPUTER, BRANDED WITH CORE I5 PROCESSOR, 4 GB  RAM, 120 SSD STORAGE, 500 GB HDD, CASING WITH SUPPLY, 18.5 INCHES LED MONITOR, USB KEYBOARD AND MOUSE, UPS</t>
  </si>
  <si>
    <t>LAPTOP COMPUTER, BRANDED WITH INTEL CORE I7 10TH GEN PROCESSOR, 16 GB DDR4 RAM, 256 GB SSD STORAGE + 1 TB SATA, 720P FRONT CAMERA, 2 GB NVIDIA GEFORCE GDDR GRAPHICS 802.11 AC WIRELESS, LICENSED OS AND APPLICATION SOFTWARES</t>
  </si>
  <si>
    <t>Extension ICT Equipment</t>
  </si>
  <si>
    <t xml:space="preserve">ICT Equipment 
</t>
  </si>
  <si>
    <t>ICT EQUIPMENT</t>
  </si>
  <si>
    <t>IT EQUIPMENT</t>
  </si>
  <si>
    <t>POWER SAW, HEAVY DUTY, 18-INCH 50CC CHAIN SAW 3.9 HP MOTOR CAN RUN UP TO 13,800 RPM, FUEL CAPACITY(FL OZ) 15.9, FUEL TYPE : GAS &amp; OIL MIX, ENGINE CYCLES ; 2 CYCLE , CHAIN INCLUDED, WITH CHAIN BREAK, ANTI VIBRATION SYSTEM, QUICK ADJUST TENSIONONG SYSTEM, ONE YEAR WARRANTY</t>
  </si>
  <si>
    <t>PLANTATION CROPS(VERMICOMPOST)EQUIPMENT</t>
  </si>
  <si>
    <t>DORMITORY ( CONSTRUCTION OF DIRTY KITCHEN AND LAUNDRY AREA)</t>
  </si>
  <si>
    <t>SUMMARY-Fund 164 FIDUCIARY</t>
  </si>
  <si>
    <t>Other Machinery and Equipment</t>
  </si>
  <si>
    <t>Other Intangible Assets</t>
  </si>
  <si>
    <t>Affiliation Fees</t>
  </si>
  <si>
    <t>Textbooks and Instructional Materials Expenses</t>
  </si>
  <si>
    <t>Internet Subscription Expenses</t>
  </si>
  <si>
    <t>Advertising Expenses</t>
  </si>
  <si>
    <t>Membership Dues and Contributions to Organizations</t>
  </si>
  <si>
    <t>Subscription Expenses</t>
  </si>
  <si>
    <t>2IN1 THERMAL SCANNER W/ ALCOHOL DISPENSER</t>
  </si>
  <si>
    <t>AIR PURIFIER WITH UV LIGHT AND 6 STAGE HEPA FILTER</t>
  </si>
  <si>
    <t>AUTOMATIC VOLTAGE REGULATOR (AVR)</t>
  </si>
  <si>
    <t>BINDING RINGS 0.5-INCH</t>
  </si>
  <si>
    <t>BOND PAPER A3</t>
  </si>
  <si>
    <t>BOOK ENDS, HEAVY DUTY, METAL</t>
  </si>
  <si>
    <t>CARTOLINA (YELLOW&amp;GREEN)</t>
  </si>
  <si>
    <t>CLASS CARD</t>
  </si>
  <si>
    <t>DATA FILE BOX, MADE OF CHIPBOARD, WITH CLOSED ENDS (RED)</t>
  </si>
  <si>
    <t>DATA FOLDER</t>
  </si>
  <si>
    <t>DIGITAL VOICE RECORDER</t>
  </si>
  <si>
    <t>DOUBLE ADHESIVE TAPE 1INCH</t>
  </si>
  <si>
    <t>ENVELOPE, DOCUMENRATY , SHORT SIZE, DOCUMENT</t>
  </si>
  <si>
    <t>ENVELOPE, MAILING, WHITE, 80GSM (5%), 500S</t>
  </si>
  <si>
    <t>FLODER TAGBOARD, SHORT SIZE DOCUMENT</t>
  </si>
  <si>
    <t>HARD DISK DRIVE, 500GB</t>
  </si>
  <si>
    <t>INDEX TAB, SELF-ADHESIVE, ASSORTED</t>
  </si>
  <si>
    <t>MARKER INK REFILL, BLUE, PERMANENT</t>
  </si>
  <si>
    <t>MOUSE PAD</t>
  </si>
  <si>
    <t>PHOTO PAPER GLOSSY (LEGAL SIZE)</t>
  </si>
  <si>
    <t>PROJECTOR SCREEN MANUAL PULL-DOWN (WHITE) 87'X49',16:9 ASPECT RATIO</t>
  </si>
  <si>
    <t>RING BINDER, PLASTIC, 3/4"</t>
  </si>
  <si>
    <t>SPEAKER WITH MICROPHONE, HANDY</t>
  </si>
  <si>
    <t>STAPLE WIRE (NO. 35)</t>
  </si>
  <si>
    <t>STAPLER, STANDARD TYPE, LOAD CAP: 200 STAPLES MIN</t>
  </si>
  <si>
    <t>STATIONARY PAPER LONG (ASSORTED COLORS)</t>
  </si>
  <si>
    <t>TRANSPARENT BOOK PLASTIC COVER (48"X50YARDS)</t>
  </si>
  <si>
    <t>ULTRAVIOLET ANTIVIRUS &amp; GERMICIDAL LIGHT 40 WATTS</t>
  </si>
  <si>
    <t>VACUUM CLEANER WET AND DRY 10L</t>
  </si>
  <si>
    <t>WEBCAM CAMERA, HD 720P</t>
  </si>
  <si>
    <t>WHITE STICKER PAPER</t>
  </si>
  <si>
    <t>WIRELESS KEYBOARD</t>
  </si>
  <si>
    <t>MOP BUCKET, HEAVY DUTY, HARD PLASTIC</t>
  </si>
  <si>
    <t>WATER DISPENSER (HOT &amp; COLD) BOTTOM LOAD WATER DISPENSER, DOUBLE SAFETY DEVICE TO PREVENT OVERHEATING, COMPRESSOR COOLING, COLOR WHITE</t>
  </si>
  <si>
    <t>CANUTO (FOR THE CULTURE AND THE ARTS OFFICE)</t>
  </si>
  <si>
    <t>Cultural Fee</t>
  </si>
  <si>
    <t>MAIN (CULTURE AND THE ARTS OFFICE SUPPLIES AND MATERIALS)</t>
  </si>
  <si>
    <t>OFFICE SUPPLIES</t>
  </si>
  <si>
    <t>College Clinic</t>
  </si>
  <si>
    <t>Guidance and Counseling Office</t>
  </si>
  <si>
    <t>Library Fee</t>
  </si>
  <si>
    <t>NSTP Office</t>
  </si>
  <si>
    <t>SGS Fee (Dumingag)</t>
  </si>
  <si>
    <t>SGS Fee (Main)</t>
  </si>
  <si>
    <t>Student Publication Fee</t>
  </si>
  <si>
    <t>Athletic Fees</t>
  </si>
  <si>
    <t>CS Lab Fee</t>
  </si>
  <si>
    <t>HRM Lab Fee</t>
  </si>
  <si>
    <t>Office Supplies</t>
  </si>
  <si>
    <t>Registrar's Office</t>
  </si>
  <si>
    <t>SEMI EXPENDABLE MACHINERY &amp; EQUIPMENT</t>
  </si>
  <si>
    <t>RLE Fee</t>
  </si>
  <si>
    <t>SEMI- MACHINERY</t>
  </si>
  <si>
    <t>School of Agriculture, Fisheries and Environmental Studies</t>
  </si>
  <si>
    <t>SEMI-EPENDABLE MACHINERY &amp; EQUIPMENT</t>
  </si>
  <si>
    <t>SEMI-EXPANDABLE MACHINERY &amp; EQUIPMENT</t>
  </si>
  <si>
    <t>Semi-expendable machinery</t>
  </si>
  <si>
    <t>SEMI-EXPENDABLES MACHINERY</t>
  </si>
  <si>
    <t>SEMI-EXPENDABLES MACHINERY &amp; EQUIPMENT</t>
  </si>
  <si>
    <t>AMMUNITION (45)</t>
  </si>
  <si>
    <t>BADMINTON NET</t>
  </si>
  <si>
    <t>BADMINTON RACKET</t>
  </si>
  <si>
    <t>BADMINTON SHUTTLE COCK</t>
  </si>
  <si>
    <t>tube</t>
  </si>
  <si>
    <t>BASEBALL BAL</t>
  </si>
  <si>
    <t>BASEBALL BAT</t>
  </si>
  <si>
    <t>BASEBALL GLOVES</t>
  </si>
  <si>
    <t>BASKETBALL</t>
  </si>
  <si>
    <t>BASS DRUM #22</t>
  </si>
  <si>
    <t>BASS DRUM #24</t>
  </si>
  <si>
    <t>BASS DRUM- MARCHING</t>
  </si>
  <si>
    <t>BATTERY, SIZE AA, ALKALINE, 2PCS PER BLISTER PACK</t>
  </si>
  <si>
    <t>BATTERY, SIZE AAA, ALKALINE, 2PIECES PER BLISTER PACK</t>
  </si>
  <si>
    <t>CHAIR, MONOBLOC, BEIGE, WITH BACKREST, W/O ARMEREST</t>
  </si>
  <si>
    <t>CLEANING GLOVES (RUBBER)</t>
  </si>
  <si>
    <t>COCONUT HUSKS</t>
  </si>
  <si>
    <t>COMPUTER TABLE GLASS, STANDARD SIZE</t>
  </si>
  <si>
    <t>DIGITAL WEIGHING KITCHEN SCALE FOOD COMPUTING / MULTIFUNCTION HIGH QUALITY ELECTRIC POWER</t>
  </si>
  <si>
    <t>DINNER PLATE 10 INCHES</t>
  </si>
  <si>
    <t>DISH ORGANIZER (L: 61CM, W:33CM, H: 161CM)</t>
  </si>
  <si>
    <t>DISINFECTANT 500ML</t>
  </si>
  <si>
    <t>ELECTRIC STOVE (SINGLE)</t>
  </si>
  <si>
    <t>FLOURESCENT BULB, 40W</t>
  </si>
  <si>
    <t>FLOURESCENT TUBES (40 WATTS)</t>
  </si>
  <si>
    <t>LYRE XYLOPHONE-MEDIUM</t>
  </si>
  <si>
    <t>MEDICINE BALL (3KLS)</t>
  </si>
  <si>
    <t>MEDICINE KIT WITH MEDICINE</t>
  </si>
  <si>
    <t>METER STICK (METAL)</t>
  </si>
  <si>
    <t>MICROPHONE, HEAVY DUTY, WIRELESS</t>
  </si>
  <si>
    <t>NEW OFFICE TABLE PARTITION CUBICLE FURNITURE ORIGINAL</t>
  </si>
  <si>
    <t>NOTARIAL SEAL #24</t>
  </si>
  <si>
    <t>NYLON, (FOR LAWN MOWER) 1KL. PER ROLL</t>
  </si>
  <si>
    <t>PICTURE FRAME, SHORT</t>
  </si>
  <si>
    <t>RICE COOKER, 5KGS</t>
  </si>
  <si>
    <t>ROOM FRESHENER, GEL TYPE (AMBI PUR)</t>
  </si>
  <si>
    <t>SHOVEL, STEEL WITH HANDLE, ROUND POINT TYPE</t>
  </si>
  <si>
    <t>SNARE DRUM-MARCHING</t>
  </si>
  <si>
    <t>SNARE HEAD 14 INCHES</t>
  </si>
  <si>
    <t>SOFT RUBBER MATTING 1.3MX1M</t>
  </si>
  <si>
    <t>SOFTBALL BALL</t>
  </si>
  <si>
    <t>SOFTBALL BAT</t>
  </si>
  <si>
    <t>SOFTBALL GLOVES</t>
  </si>
  <si>
    <t>STEEL CABINET OPEN TYPE</t>
  </si>
  <si>
    <t>TABLE TENNIS RACKET</t>
  </si>
  <si>
    <t>TABLE, MONOBLOC, BIEIGE 889X889MM(35X35) MIN</t>
  </si>
  <si>
    <t>TAEKWANDO MAT</t>
  </si>
  <si>
    <t>TAKRAW BALL</t>
  </si>
  <si>
    <t>TENNIS BALL (4BALLS/TUBE)</t>
  </si>
  <si>
    <t>TRIPLE MARCHING DRUMS</t>
  </si>
  <si>
    <t>TROPHY 20 INCHES</t>
  </si>
  <si>
    <t>TROPHY 28 INCHES</t>
  </si>
  <si>
    <t>TROPHY 32 INCHES</t>
  </si>
  <si>
    <t>TROPHY 36 INCHES</t>
  </si>
  <si>
    <t>TRUMPER BB FLAT BRASS GOLD-PAINTED</t>
  </si>
  <si>
    <t>TYLR DISH DRYER (AIR DRYER &amp; DISINFECTANT 40L)</t>
  </si>
  <si>
    <t>UNIVERSAL SOCKET</t>
  </si>
  <si>
    <t>VOLLEYBALL NET WITH CABLE -32FT. X 3FT.X3IN; TOURNAMENT SIZE</t>
  </si>
  <si>
    <t>VOLLEYBALL OFFICIAL BALL MATERIAL:PVC FOAM</t>
  </si>
  <si>
    <t>VOLLEYBALL TRAINING BALL MATERIAL:PVC FOAM</t>
  </si>
  <si>
    <t>WHITEBOARD WITH STAND AND WHEELS 4</t>
  </si>
  <si>
    <t>WOODEN RIFFLE</t>
  </si>
  <si>
    <t>12U WALLMOUNT DATA CABINET</t>
  </si>
  <si>
    <t>5-KM 12-CORES SINGLE MODE FIGURE 8 FIBER OPTIC CABLE</t>
  </si>
  <si>
    <t>6U WALLMOUNT DATA CABINET</t>
  </si>
  <si>
    <t>ALCOHOL, ETHYL 70%, SCENTED, 1L (DISPENSER TYPE)</t>
  </si>
  <si>
    <t>ALCOHOL, ETHYL, 68%-72%, 1 GALLON</t>
  </si>
  <si>
    <t>ALL PURPOSE KNIVES</t>
  </si>
  <si>
    <t>BASIN, STAINLESS, BIG</t>
  </si>
  <si>
    <t>BATTERY, AAA, RECHARGEABLE</t>
  </si>
  <si>
    <t>BED MATTRESS (47"X80")</t>
  </si>
  <si>
    <t>BIOMETRIC DEVICE</t>
  </si>
  <si>
    <t>BLADE, FOR GENERAL PURPOSE CUTTER / UTILITY KNIFE</t>
  </si>
  <si>
    <t>BONING KNIFE</t>
  </si>
  <si>
    <t>BOOKSHELVES, STEEL FRAME, WOOD (FLOOR);FIVE LEVELS; 45IN(W)X80IN(H)X12 IN(D)</t>
  </si>
  <si>
    <t>BOUILLON CUPS AND SAUCERS (80-12OZ)</t>
  </si>
  <si>
    <t>BREAD KNIFE</t>
  </si>
  <si>
    <t>BROOM, STICK, TING-TING</t>
  </si>
  <si>
    <t>BUCHER KNIFE (STAINLESS CLEAVER KNIFE)</t>
  </si>
  <si>
    <t>BULLETIN BOARD, WITH GLASS, STEEL ENCASEMENT, 4X8</t>
  </si>
  <si>
    <t>CAKE SERVERS (STAINLESS)</t>
  </si>
  <si>
    <t>CAT6 PASS-THROUGH RJ45</t>
  </si>
  <si>
    <t>CAT6 UTP CABLE</t>
  </si>
  <si>
    <t>CFL BULB, 9 WATTS</t>
  </si>
  <si>
    <t>CHAMPAGNE FLUTE</t>
  </si>
  <si>
    <t>CLEANING DETERGENT (LIQUID DETERGENT)</t>
  </si>
  <si>
    <t>CLEANING RUGS, TOWELLETE (COTTON)</t>
  </si>
  <si>
    <t>CLEANSER, SCOURING POWDER</t>
  </si>
  <si>
    <t>COCKTAIL FORKS (3 TINES)</t>
  </si>
  <si>
    <t>COLLINS GLASS</t>
  </si>
  <si>
    <t>COMPUTER KEYBOARD, USB TYPE</t>
  </si>
  <si>
    <t>COOLING WIRES (STAINLESS FOR BAKING )</t>
  </si>
  <si>
    <t>CRATE WITH LID, LARGE, STORAGE BOX HEAVY DUTY</t>
  </si>
  <si>
    <t>CURTAIN 120CM BY 250CM</t>
  </si>
  <si>
    <t>CUTTER KNIFE, FOR GENERAL PURPOSE</t>
  </si>
  <si>
    <t>CUTTER/UTILITY KNIFE, FOR GENERAL PURPOSE</t>
  </si>
  <si>
    <t>CUTTING BOARD WOODEN CHOPPING BLOCKS BAMBOO RECTANGLE DURABLE KITCHEN ACCESSORY</t>
  </si>
  <si>
    <t>DESSERT FORKS</t>
  </si>
  <si>
    <t>DESSERT SPOON</t>
  </si>
  <si>
    <t>DIGITAL ANGLE GAUGE BOX PROTACTOR</t>
  </si>
  <si>
    <t>DIGITAL PHOTO PRINTER CONSUMABLES 4R</t>
  </si>
  <si>
    <t>DIGITAL PHOTO PRINTER CONSUMABLES 6R</t>
  </si>
  <si>
    <t>DINNER KNIVES (STAINLESS)</t>
  </si>
  <si>
    <t>DOORMAT, COTTON, 23X16"</t>
  </si>
  <si>
    <t>ELECTRIC FAN, INDUSTRIAL, GROUND TYPE</t>
  </si>
  <si>
    <t>EXTENSION WIRE WITH COMPLETE ACCESSORIES 15 MTRS, 4 GANG</t>
  </si>
  <si>
    <t>FIBREGLASS MEASURING RULER LONG TAPE 50 METERS</t>
  </si>
  <si>
    <t>FORK, STAINLESS STEEL</t>
  </si>
  <si>
    <t>FUSION MACHINE PPR PIPES AND FITTINGS 20MM - 32MM</t>
  </si>
  <si>
    <t>GLASS CLEANER, SQUEEGEE, LONG</t>
  </si>
  <si>
    <t>GUERIDON SERVICE TROLLEY ( 3 LAYER TROLLEY)</t>
  </si>
  <si>
    <t>HAND RIP SAW</t>
  </si>
  <si>
    <t>HAND SANITIZER (GEL TYPE W/ DISPENSER), 1000ML</t>
  </si>
  <si>
    <t>HAND SOAP GEL, ANTIBACTERIAL, 1L (DISPENSER TYPE)</t>
  </si>
  <si>
    <t>INCREMENT BORER (HIGH QUALITY)</t>
  </si>
  <si>
    <t>INDUCTION COOKER MULTI-FUNCTION INDUCTION COOKER SMART ELECTRIC STOVE 2000W BLACK</t>
  </si>
  <si>
    <t>JUICE HIGHBALL</t>
  </si>
  <si>
    <t>LIBRARY BOOK CARTS, STEEL, WITH WHEELS, 30 IN(W)X15IN(L)X40IN(H)</t>
  </si>
  <si>
    <t>MA300YMCKO 300 SHOT COLOUR FILM</t>
  </si>
  <si>
    <t>MAP STAND, WOOD, 1 LEVEL, 40 IN(H)X30 IN(W)XD (12IN)</t>
  </si>
  <si>
    <t>MEGAPHONE (25 WATTS RECHARGEABLE)</t>
  </si>
  <si>
    <t>METRIC FABRIC DIAMETER TAPE 10 METERS</t>
  </si>
  <si>
    <t>MICROPHONE, TRIDENT TR-988 PROFESSIONAL GOOSENECK MIC LENGTH: 54 CM, BASE SIZE: 11.5 X 14 X 4.5 CM, POWER: DC 1.5V/48V</t>
  </si>
  <si>
    <t>MILK PITCHERS (STAINLESS)</t>
  </si>
  <si>
    <t>MONITORING GMP PRISON 90 DEGREES</t>
  </si>
  <si>
    <t>MONOBLOC CHAIR, BEIGE</t>
  </si>
  <si>
    <t>MOPHANDLE, HEAVY DUTY, SCREW TYPE</t>
  </si>
  <si>
    <t>MOPHEAD, MADE OF RAYON</t>
  </si>
  <si>
    <t>OREGON LOGGER TAPE 106510, 15M</t>
  </si>
  <si>
    <t>OYSTER FORKS (2 TINES)</t>
  </si>
  <si>
    <t>PASS-THROUGH RJ45 CRIMPERS</t>
  </si>
  <si>
    <t>PESTICIDES (EX. BAYGON)</t>
  </si>
  <si>
    <t>PILSNER GLASS</t>
  </si>
  <si>
    <t>PLASTIC CELLOPHANE COVER, BOOK COVER</t>
  </si>
  <si>
    <t>POLYETHELYNE BAGS 4X8 INCHES</t>
  </si>
  <si>
    <t>POLYETHELYNE POT 9.5X9.5 INCHES</t>
  </si>
  <si>
    <t>PORTABLE LAVATORY OD 21” X 14.5” X 8” DEEP</t>
  </si>
  <si>
    <t>• ID 18.50” X 12.5” X 8” DEEP (MAIN)</t>
  </si>
  <si>
    <t>PPR PIPE CUTTER 42MM</t>
  </si>
  <si>
    <t>PRUNING SAW</t>
  </si>
  <si>
    <t>QUICHE PAN (DIFFERENT SIZES)</t>
  </si>
  <si>
    <t>RAGS, ALL COTTON</t>
  </si>
  <si>
    <t>RAIN GAUGE, OUTDOOR WEATHER STATION WITH TOOL WIND</t>
  </si>
  <si>
    <t>RAMEKINS (WHITE CERAMIC)</t>
  </si>
  <si>
    <t>RED WINE GLASS</t>
  </si>
  <si>
    <t>RFID READER</t>
  </si>
  <si>
    <t>RICE COOKER, 10 CUPS</t>
  </si>
  <si>
    <t>RICE COOKER, 8 CUPS</t>
  </si>
  <si>
    <t>ROASTING PAN (RECTANGULAR, ALUMINUM)</t>
  </si>
  <si>
    <t>ROOM SERVICE PLATE COVERS (STAINLESS)</t>
  </si>
  <si>
    <t>SALAD KNIVES</t>
  </si>
  <si>
    <t>SANITIZING AGENT (EX. ZONROX)</t>
  </si>
  <si>
    <t>SCHOOL DRY SEAL</t>
  </si>
  <si>
    <t>SERVICE TRAY (RECTANGULAR)</t>
  </si>
  <si>
    <t>SILVER PLATTERS (ROUND)</t>
  </si>
  <si>
    <t>SKIMMER (SPIDER TYPE, 8-10")</t>
  </si>
  <si>
    <t>SOUP BOWL (WHITE , 8-12 OUNCES, WHITE)</t>
  </si>
  <si>
    <t>SPRAYER, GALLON, 16 LITERS, MANUAL</t>
  </si>
  <si>
    <t>STAINLESS KITCHEN STRAINER FOOD COLANDER</t>
  </si>
  <si>
    <t>STAINLESS LABORATORY TABLE 120CM X 60CM X 80CM</t>
  </si>
  <si>
    <t>STAINLESS STEEL MULTIFUNCTION  KITCHEN KNIFE SETS 6 PIECE KITCHEN TOOLS HIGH QUALITY</t>
  </si>
  <si>
    <t>STEAK KNIVES (BLADES 4-5 INCHES LENGTH)</t>
  </si>
  <si>
    <t>STEEL CABINET, 4 DRAWERS, DIMENSION (L X W X H) 456*620*1331MM</t>
  </si>
  <si>
    <t>STEP LADDER (ANTI-SLIP 3-STEP LADDER</t>
  </si>
  <si>
    <t>STUDY CARRELS,  WOOD FRAME, 30IN(W)X20IN(L)X30IN(H)</t>
  </si>
  <si>
    <t>SURVEYORS CHAIN (30METERS)</t>
  </si>
  <si>
    <t>SWITCH HUB (TRENDNET 16-PORT UNMANAGED GIGABIT GREENNET DESKTOP METAL SWITCH, TEG-S16DG, ETHERNET SPLITTER, ETHERNET/NETWORK SWITCH, 16 X 10/100/1000 RJ-45 PORTS, 32 GBPS FORWARDING CAPACITY, LIFETIME PROTECTION)</t>
  </si>
  <si>
    <t>SWIVEL CHAIR WITH ARMREST, BIG, ADJUSTABLE HEIGHT LIFT LEVER, EASY TO MOVE AROUND-5PCS 360Â° SWIVEL CASTORS,</t>
  </si>
  <si>
    <t>SWIVEL CHAIR, WITH ARMREST, HEIGHT ADJUSTMENT, ARMREST, 360 SWIVEL, SMALL</t>
  </si>
  <si>
    <t>TABLE CLOTH (54"X54", WHITE)</t>
  </si>
  <si>
    <t>TABLE CLOTH (64"X64", WHITE)</t>
  </si>
  <si>
    <t>TABLE CLOTH (72"X 72", WHITE)</t>
  </si>
  <si>
    <t>TABLE CLOTH (90"X 90", WHITE)</t>
  </si>
  <si>
    <t>TABLE NAPKIN( 16"X16", WHITE CLOTH)</t>
  </si>
  <si>
    <t>TABLE NAPKIN( 20"X20", WHITE CLOTH)</t>
  </si>
  <si>
    <t>TABLE SKIRTING CLOTH (10MTRS EACH, 6 COLORS)</t>
  </si>
  <si>
    <t>TEASPOON</t>
  </si>
  <si>
    <t>TOILET CADDY (TOILET MULTIPURPOSE ORGANIZER)</t>
  </si>
  <si>
    <t>TOILET DEODORIZERS</t>
  </si>
  <si>
    <t>TOILET DISINFECTANT (EX. DUMEX OR MR. MUSCLE)</t>
  </si>
  <si>
    <t>TRAPAL 12 FEET PER METER</t>
  </si>
  <si>
    <t xml:space="preserve">TRASH CAN, BIG WITH COVER
</t>
  </si>
  <si>
    <t>TRASHBAG, MEDIUM</t>
  </si>
  <si>
    <t>WALL CLOCK (2A QUARTZ WALLCLOCK)</t>
  </si>
  <si>
    <t>WATER PITCHERS (STAINLESS)</t>
  </si>
  <si>
    <t>WATERPROOF HD HUNTING BINOCULARS (60X60 3000M)</t>
  </si>
  <si>
    <t>WET WIPES, 80 SHEETS</t>
  </si>
  <si>
    <t>WHITE WINE GLASS</t>
  </si>
  <si>
    <t>WOOD CROSSCUT SAW</t>
  </si>
  <si>
    <t>WOODEN BOWLS (12")</t>
  </si>
  <si>
    <t>DUMINGAG (MARCHING BAND)</t>
  </si>
  <si>
    <t xml:space="preserve">Other Supplies &amp; Materials
</t>
  </si>
  <si>
    <t>Student ID Fee</t>
  </si>
  <si>
    <t>OTHER SUPPLIES &amp; MATERIALS</t>
  </si>
  <si>
    <t>Other Supplies &amp; Materials</t>
  </si>
  <si>
    <t xml:space="preserve">OTHER SUPPLIES AND MATERIALS </t>
  </si>
  <si>
    <t>OTHER SUPPLIES AND MATERIALS</t>
  </si>
  <si>
    <t>Other Supplies and Materials</t>
  </si>
  <si>
    <t>Forestry Lab Fee</t>
  </si>
  <si>
    <t>OTHER SUPPLIES AND MATERIALS EXPENSES</t>
  </si>
  <si>
    <t>Procurement of Additional Biometric and RFID Devices</t>
  </si>
  <si>
    <t>Technology Fee</t>
  </si>
  <si>
    <t>Procurement of Data Cabinets for the different last mile access network/offices.</t>
  </si>
  <si>
    <t>Procurement of Fiber Optic, UTP Cables and Accessories</t>
  </si>
  <si>
    <t>SEMI- EXPENDABLES FURNITURE AND FIXTURE</t>
  </si>
  <si>
    <t>SEMI-EXPENDABLE FURNITURE</t>
  </si>
  <si>
    <t>SEMI-EXPENDABLE FURNITURE AND FIXTURE</t>
  </si>
  <si>
    <t>Semi-Expendable Furniture and Fixture</t>
  </si>
  <si>
    <t>SEMI-EXPENDABLE FURNITURE AND FIXTURES</t>
  </si>
  <si>
    <t>SEMI-EXPENDABLE FURNITURE, FIXTURES AND BOOKS EXPENSES</t>
  </si>
  <si>
    <t>Semi-Expendable Machinery</t>
  </si>
  <si>
    <t>SEMI-EXPENDABLE MACHINERY</t>
  </si>
  <si>
    <t>Skills Lab Fee</t>
  </si>
  <si>
    <t>SEMI-EXPENDABLES EQUIPMENT</t>
  </si>
  <si>
    <t>SEMI-EXPENDABLES FURNITURE &amp; FIXTURES</t>
  </si>
  <si>
    <t>SEMI-FURNITURE</t>
  </si>
  <si>
    <t>Semi-Furniture &amp; Fixture</t>
  </si>
  <si>
    <t>SPORTS SUPPLIES</t>
  </si>
  <si>
    <t>PRINTED MATERIALS  (FLYERS)</t>
  </si>
  <si>
    <t>ADVERTISEMENT MATERIALS</t>
  </si>
  <si>
    <t>DEWORMER FENBENDAZOLE</t>
  </si>
  <si>
    <t>DUPONT KOCIDE FUNGICIDE/ BACTERICIDE 1 KILO</t>
  </si>
  <si>
    <t>FOLIAR FERTILIZER BAYFOLAN</t>
  </si>
  <si>
    <t>HERBICIDE ROUND-UP</t>
  </si>
  <si>
    <t>INSECTICIDE MAGNUM 5EC 1LLITER</t>
  </si>
  <si>
    <t>PLASTIC DRUM 200 LITERS CAPACITY</t>
  </si>
  <si>
    <t>SILAGE BAG</t>
  </si>
  <si>
    <t>WATER HOSE #3/4 (100METER)</t>
  </si>
  <si>
    <t>WATER SPRINKLER FOR PLANTS 10 LITERS CAPACITY</t>
  </si>
  <si>
    <t>AGRICULTURAL SUPPLIES</t>
  </si>
  <si>
    <t>AWARDS/REWARDS EXPENSES</t>
  </si>
  <si>
    <t>APPLICATION AND INSPECTION FEE</t>
  </si>
  <si>
    <t>ACTIVITIES (COPC APPLICATION)</t>
  </si>
  <si>
    <t>ALUMINUM HYDROXIDE MAGNESIUM HYDROXIDE SIMETICONE (100'S) GENERIC</t>
  </si>
  <si>
    <t xml:space="preserve">AMBU BAG </t>
  </si>
  <si>
    <t>ASCORBIC ACID W/ ZINC MULTIVITAMINS</t>
  </si>
  <si>
    <t>DENATURED  ETHYL ALCOHOL</t>
  </si>
  <si>
    <t>BAND AID</t>
  </si>
  <si>
    <t>CARBOCISTEINE 500MG CAPSULE (GENERIC)</t>
  </si>
  <si>
    <t>EXTREME EFFICASCENT OIL</t>
  </si>
  <si>
    <t>HYOSINE N-BUTYLBROMIDE 10MG TAB</t>
  </si>
  <si>
    <t>IBUPROFEN (100'S) GENERIC</t>
  </si>
  <si>
    <t>LOPERAMIDE 2MG CAP (GENERIC)</t>
  </si>
  <si>
    <t>MEFENAMIC ACID 500MG CAPS (GENERIC)</t>
  </si>
  <si>
    <t>VITAMIN C</t>
  </si>
  <si>
    <t>MEDICAL SUPPLIES</t>
  </si>
  <si>
    <t>Science Laboratory Supplies</t>
  </si>
  <si>
    <t>Science Lab Fee</t>
  </si>
  <si>
    <t>HANDBOOK (SOFT BOUND)</t>
  </si>
  <si>
    <t>copy</t>
  </si>
  <si>
    <t>JOURNAL (SOFT BOUND)</t>
  </si>
  <si>
    <t>NEWSLETTER</t>
  </si>
  <si>
    <t>PASSBOOK</t>
  </si>
  <si>
    <t>HANDBOOK PRINTING</t>
  </si>
  <si>
    <t xml:space="preserve">Handbook Printing 
</t>
  </si>
  <si>
    <t>Handbook Fee</t>
  </si>
  <si>
    <t>MAGAZINE PRINTING EXPENSE</t>
  </si>
  <si>
    <t>PRINTING PUBLICATION EXPENSES</t>
  </si>
  <si>
    <t>REPAIR/IMPROVEMENT OF CHEM LABORATORY ROOM AT JHCSC PAGADIAN ANNEX</t>
  </si>
  <si>
    <t>EXTENSION OF CRIMINOLOGY BUILDING FOR ROTC OFFICE/DEFTAC ROOM AT JHCSC DUMINGAG CAMPUS</t>
  </si>
  <si>
    <t>SCIENCE LABORATORY WATER SUPPLY INSTALLATION AT PAGADIAN CAMPUS</t>
  </si>
  <si>
    <t>SCIENCE LABORATORY WATER SUPPLY INSTALLATION</t>
  </si>
  <si>
    <t>JOURNAL SUBSCRIPTION</t>
  </si>
  <si>
    <t>GRAMMARLY FOR STUDENTS (11,900 USERS/ACCOUNTS) - 1 YEAR</t>
  </si>
  <si>
    <t>INTERNET SECURITY (ANTIVIRUS) FOR OFFICE AND CS LAB COMPUTERS - 1 YEAR</t>
  </si>
  <si>
    <t>Subscription of Productivity and End-point Security Software</t>
  </si>
  <si>
    <t>CELLPHONE LOAD</t>
  </si>
  <si>
    <t>CALL TO LANDLINE (IDD) MONTHLY BUDGET FOR ALL LINES</t>
  </si>
  <si>
    <t>CALL TO LANDLINE (NDD) MONTHLY BUDGET FOR ALL LINES</t>
  </si>
  <si>
    <t>ONE-TIME INSTALLATION FEE</t>
  </si>
  <si>
    <t>SIP TRUNK LINE</t>
  </si>
  <si>
    <t>COMMUNICATION FOR STAFFERS</t>
  </si>
  <si>
    <t>Subscription of SIP Trunk Lines</t>
  </si>
  <si>
    <t>Internet Fee</t>
  </si>
  <si>
    <t>telephone Expense</t>
  </si>
  <si>
    <t>BOOKS AND OTHER INSTRUCTIONAL MATERIALS</t>
  </si>
  <si>
    <t>BOOKS/EBOOKS</t>
  </si>
  <si>
    <t>ONLINE RESOURCES</t>
  </si>
  <si>
    <t>TEXTBOOKS &amp; INSTRUCTIONAL MATERIALS EXPENSE</t>
  </si>
  <si>
    <t>INSTRUCTIONAL MATERIALS</t>
  </si>
  <si>
    <t>TEXTBOOKS AND OTHER LEARNING MATERIALS</t>
  </si>
  <si>
    <t>33FT GARLAND DIAMOND STAND ACRYLIC CRYSTAL BEAD CURTAIN</t>
  </si>
  <si>
    <t>ACOUSTIC GUITAR STRING - ALUMINUM BRONZE</t>
  </si>
  <si>
    <t>ACRYLIC (WATER BASED PAINT) BLACK</t>
  </si>
  <si>
    <t>ACRYLIC (WATER BASED PAINT) BLUE</t>
  </si>
  <si>
    <t>ACRYLIC (WATER BASED PAINT) RED</t>
  </si>
  <si>
    <t>ACRYLIC (WATER BASED PAINT) WHITE</t>
  </si>
  <si>
    <t>ACRYLIC (WATER BASED PAINT) YELLOW</t>
  </si>
  <si>
    <t>ADVOCACY ON HEALTH AND PROPER WASTE MNGT</t>
  </si>
  <si>
    <t>AUXILLIARY GUITAR CABLE 6.35MM MALE TO MALE AUX CABLES FOR GUITAR MIXER AMPLIER (10METERS)</t>
  </si>
  <si>
    <t>BANDURIA WITH: HARDCASE, PICK, #1,2,3 STRINGS</t>
  </si>
  <si>
    <t>BASS GUITAR STRINGS CARBON STEEL</t>
  </si>
  <si>
    <t>BASS MARCHING DRUM 18"DIAMETER, 10" HEIGHT</t>
  </si>
  <si>
    <t>BEATBOX (WOODCARVE)</t>
  </si>
  <si>
    <t>BETADINE 100ML</t>
  </si>
  <si>
    <t>BLACK TUXEDO</t>
  </si>
  <si>
    <t>BLOODLETTING PROGRAM</t>
  </si>
  <si>
    <t>BOUQUET (FRESH)</t>
  </si>
  <si>
    <t>CANVASS 17X20  INCHES</t>
  </si>
  <si>
    <t>CAPS</t>
  </si>
  <si>
    <t>CHARCOAL PENCIL</t>
  </si>
  <si>
    <t>CHARCOAL POWDER</t>
  </si>
  <si>
    <t>CHORAL COSTUME (MODERN ATTIRE ELEGANT DESIGN, WHOLE DRESS FOR FEMALE (SATIN GREEN CLOTH)</t>
  </si>
  <si>
    <t>CLASSICAL NYLON STRINGS FOR GUITAR</t>
  </si>
  <si>
    <t>CLAY ERASER</t>
  </si>
  <si>
    <t>COMMON NAILS(#1)</t>
  </si>
  <si>
    <t>COMMON NAILS(#2)</t>
  </si>
  <si>
    <t>COMMON NAILS(#3)</t>
  </si>
  <si>
    <t>COMMON NAILS(#4)</t>
  </si>
  <si>
    <t>COMMUNICATION</t>
  </si>
  <si>
    <t>COVID-19 HEALTH INFORMATION DRIVE</t>
  </si>
  <si>
    <t>CUSTOMIZED SASH FABRIC (ORDINARY)</t>
  </si>
  <si>
    <t>CUSTOMIZED SASH FABRIC (SPECIAL)</t>
  </si>
  <si>
    <t>CUSTOMIZED SOCIO-CULTURAL PANTS- SUBLIMATION PRINT</t>
  </si>
  <si>
    <t>CYMBAL MARCHING BAND 16 INCH DIAMETER</t>
  </si>
  <si>
    <t>DENGUE AWARENESS (CLEAN-UP DRIVE)</t>
  </si>
  <si>
    <t>DEWORMING</t>
  </si>
  <si>
    <t xml:space="preserve">DICLOFENAC SODIUM
</t>
  </si>
  <si>
    <t>DIGITAL KEYBOARD INSTRUMENT (88 WEIGHTED KEYS) WITH STAND (NOT BUILY-IN). POWER SUPPLY, SUSTAIN PEDAL, AND USB TO HOST CONNECTIVITY</t>
  </si>
  <si>
    <t xml:space="preserve">DIGITAL VOICE RECORDER </t>
  </si>
  <si>
    <t>DRUG SYMPOSIUM</t>
  </si>
  <si>
    <t>EARTHQUAKE AND FIRE DRILL</t>
  </si>
  <si>
    <t>EASEL STAND (ALUMINUM)</t>
  </si>
  <si>
    <t>ELECTRIC BALLON PUMP DOUBLE NOZZLE DUAL INFALTOR</t>
  </si>
  <si>
    <t>ELECTRIC GUITAR STRINGS NICKLE WOUND REGULAR LIGHT TOP</t>
  </si>
  <si>
    <t>ELECTRONIC DRUM KIT - 8PIECES SET</t>
  </si>
  <si>
    <t>ENAMEL PAINT (WHITE) 1 GALLON</t>
  </si>
  <si>
    <t>ENAMEL PAINT (WHITE) 1/4 GALLON</t>
  </si>
  <si>
    <t>FACE TOWEL</t>
  </si>
  <si>
    <t>FOOD DURING MEETING (MEALS AND SNACKS)</t>
  </si>
  <si>
    <t>FOUR GUITAR EFFECTS PROCESSOR WITH BUILT-IN EXPRESSION PEDAL</t>
  </si>
  <si>
    <t>FRAME WITH PRINTED PICTURE (8X12 INC)</t>
  </si>
  <si>
    <t>FRESH FLOWER (BOUQUET)</t>
  </si>
  <si>
    <t>GUITAR-WOODEN NYLON STRINGS</t>
  </si>
  <si>
    <t>HANGER</t>
  </si>
  <si>
    <t>HIV-AIDS SYMPOSIUM</t>
  </si>
  <si>
    <t>HONORARIUM FOR SPEAKERS</t>
  </si>
  <si>
    <t>HOTEL ACCOMMODATION</t>
  </si>
  <si>
    <t>room</t>
  </si>
  <si>
    <t>ILLUSTRATION BOARD 15X20</t>
  </si>
  <si>
    <t>JACKET</t>
  </si>
  <si>
    <t>JOGGING PANTS</t>
  </si>
  <si>
    <t>LATEX PAINT (BLACK) 1/4 GALLON</t>
  </si>
  <si>
    <t>LATEX PAINT (GREEN)</t>
  </si>
  <si>
    <t>LATEX PAINT (RED)</t>
  </si>
  <si>
    <t>LATEX PAINT (TINTING COLOR-GREEN)</t>
  </si>
  <si>
    <t>LATEX PAINT (TINTING COLOR-RED)</t>
  </si>
  <si>
    <t>LATEX PAINT (WHITE)</t>
  </si>
  <si>
    <t>LONG METTALIC CURTAIN</t>
  </si>
  <si>
    <t>MARCHING BAND UNIFORMS</t>
  </si>
  <si>
    <t>MARINE BOARD (1 INCH THICK)</t>
  </si>
  <si>
    <t>MARINE PLYWOOD, 3/4"</t>
  </si>
  <si>
    <t xml:space="preserve">MEALS </t>
  </si>
  <si>
    <t>MEALS DURING MEETING</t>
  </si>
  <si>
    <t>MEALS FOR ATHLETES</t>
  </si>
  <si>
    <t>MEALS FOR JUDGES</t>
  </si>
  <si>
    <t>MEALS FOR PARTICIPANTS</t>
  </si>
  <si>
    <t>MEALS FOR STUDENTS</t>
  </si>
  <si>
    <t>MECLIZINE HCL 25MG</t>
  </si>
  <si>
    <t>MICROPHONE, HEAVY DUTY, SHURE</t>
  </si>
  <si>
    <t>MIXER (8 CHANNELS WITH USB INTERFACE)</t>
  </si>
  <si>
    <t>MIXING PLATE FOR PAINT</t>
  </si>
  <si>
    <t>MULTI-CHANNEL MINI MIXER -4CHANNELS</t>
  </si>
  <si>
    <t>MUSICAL SHEET STAND - ADJUSTABLE HEIGHT</t>
  </si>
  <si>
    <t>NAME TAG HOLDER</t>
  </si>
  <si>
    <t>OCTAVINA-WOODEN 7 STRINGS</t>
  </si>
  <si>
    <t>OMEGA 250ML</t>
  </si>
  <si>
    <t>PAGEANT CROWN FOR KING</t>
  </si>
  <si>
    <t>PAGEANT CROWN FOR QUEEN</t>
  </si>
  <si>
    <t>PAGEANT TROPHIES (MR. AND MS.)</t>
  </si>
  <si>
    <t>PAGEANT TROPHIES (RUNNER UPS)</t>
  </si>
  <si>
    <t>PAINT BRUSH (3 INCH)</t>
  </si>
  <si>
    <t>PAINT BRUSH 1/2"</t>
  </si>
  <si>
    <t>PAINT THINNER</t>
  </si>
  <si>
    <t xml:space="preserve">PALETTE FOR PAINTING </t>
  </si>
  <si>
    <t>PAPER HONEY COMB BALL (16")</t>
  </si>
  <si>
    <t>PARADE SHIRTS</t>
  </si>
  <si>
    <t>PARTICIPANTS (HONORARIA)</t>
  </si>
  <si>
    <t>PHENYLEPHRINE MALATE</t>
  </si>
  <si>
    <t>PICTURE FRAME (8X12 INCHES)</t>
  </si>
  <si>
    <t>PINS</t>
  </si>
  <si>
    <t>PLASTIC FLOWER POT (BIG) WHITE COLOR</t>
  </si>
  <si>
    <t>PLAYING UNIFORMS</t>
  </si>
  <si>
    <t>PORTABLE SPEAKER, BATTERY OPERATED (RECHARGEABLE) WITH BLUETOOTH AND AUXILLIARY INPUT (20000HZ MAXIMUM FREQUENCY RESPONSE)</t>
  </si>
  <si>
    <t>POWERED AMPLIER (800WATTSX2)</t>
  </si>
  <si>
    <t>POWERED SPEAKER 800 WATTS</t>
  </si>
  <si>
    <t>REFEREES HONORARIUM</t>
  </si>
  <si>
    <t>RENTAL (1POP SOLO, 1 KUNDIMAN SINGER, 2 VOCAL DUET, 1CLASSICAL GUITAR, 10 INDIGENOUS, 20 FOLK DDANCERS, 10 STREET DANCE, 1 DAGLIAG TALUMPATI, PAGKUKWENTO)</t>
  </si>
  <si>
    <t>RENTAL (PAGEANTRY COSTUMES, GOWNS, AND ACCESSORIES)</t>
  </si>
  <si>
    <t>RENTAL (VAN)</t>
  </si>
  <si>
    <t>RENTAL FOR SOUND SYSTEM WITH LIGHTS</t>
  </si>
  <si>
    <t>RENTAL FOR SOUNDS SYSTEM</t>
  </si>
  <si>
    <t>SASH, FABRIC (CUSTOMIZED)</t>
  </si>
  <si>
    <t>SASH, SPECIAL (CUSTOMIZED)</t>
  </si>
  <si>
    <t>SCEPTER SILVER, CLEAR</t>
  </si>
  <si>
    <t>SHOES (ATHLETICS PLAYERS)</t>
  </si>
  <si>
    <t>SILVER DUST</t>
  </si>
  <si>
    <t xml:space="preserve">       </t>
  </si>
  <si>
    <t>SNACKS DURING MEETING</t>
  </si>
  <si>
    <t>SNACKS FOR ATHLETE</t>
  </si>
  <si>
    <t>SNACKS FOR PARTICIPANTS</t>
  </si>
  <si>
    <t>SNACKS FOR STUDENTS</t>
  </si>
  <si>
    <t>SOCKS</t>
  </si>
  <si>
    <t>SPEAKER HONORARIUM</t>
  </si>
  <si>
    <t>SPEAKER WITH MICROPHONE STAND</t>
  </si>
  <si>
    <t>SPIKES SHOES (ATHLETIC PLAYERS)</t>
  </si>
  <si>
    <t>SPORTSFEST SHIRTS (TOURNAMENT MANAGR=ERS AND FACULTY)</t>
  </si>
  <si>
    <t>STAEDTLER PENCIL 6B</t>
  </si>
  <si>
    <t>STAEDTLER PENCIL B/2B</t>
  </si>
  <si>
    <t>STICK 1X1X8</t>
  </si>
  <si>
    <t>STYRO BALL</t>
  </si>
  <si>
    <t>STYROFOAM (1 INCH, 4X8 FEET)</t>
  </si>
  <si>
    <t>STYROFOAM (1/2 INCH, 4X8 FEET)</t>
  </si>
  <si>
    <t>T-SHIRT WITH PRINT</t>
  </si>
  <si>
    <t>TARPAULIN (10X4)</t>
  </si>
  <si>
    <t>TARPAULIN (6X4)</t>
  </si>
  <si>
    <t>TARPAULIN 10X16FT</t>
  </si>
  <si>
    <t>TARPAULIN 8X4</t>
  </si>
  <si>
    <t>TRAINING/OPERATION SUPPORT</t>
  </si>
  <si>
    <t>TRAINING/SEMINARS</t>
  </si>
  <si>
    <t>TRANSPORTATION</t>
  </si>
  <si>
    <t>TRANSPORTATION (FARE)</t>
  </si>
  <si>
    <t>TRAVELLING BAG</t>
  </si>
  <si>
    <t>TRIPOD FOR DSLR (PROFESSIONAL)</t>
  </si>
  <si>
    <t>TROOP SERVICES SUPPORT</t>
  </si>
  <si>
    <t>TROPHY (2ND RUNNER UP) SMALL, ACRYLIC</t>
  </si>
  <si>
    <t>TROPHY (3RD RUNNER UP) SMALL, ACRYLIC</t>
  </si>
  <si>
    <t>TROPHY (IST RUNNER UP) MEDIUM, ACRYLIC</t>
  </si>
  <si>
    <t>TROPHY (OVER ALL CHAMPION ) LARGE, ACRYLIC</t>
  </si>
  <si>
    <t>TROPHY (SMALL) METAL</t>
  </si>
  <si>
    <t>TSHIRT, CUSTOMIZED (SUBLIMATION)</t>
  </si>
  <si>
    <t>VIDEO LIGHT, BI-COLORDIMMABLE LED VIDEO LIGHT(WITH STAND)</t>
  </si>
  <si>
    <t>VIOLIN-WOODEN 4/4 FULL SIZE</t>
  </si>
  <si>
    <t>WIRELESS LAVALIER MICROPHONE 2.4G</t>
  </si>
  <si>
    <t>WOOD STICK (1/2X8 FEET) 2X5</t>
  </si>
  <si>
    <t>WOOD STICK (2X2X8 FEET)</t>
  </si>
  <si>
    <t>WOOD STICK (2X4X8)</t>
  </si>
  <si>
    <t>COTTON BALLS (100'S)</t>
  </si>
  <si>
    <t>ENVELOPE, PLASTIC, LONG WITH HANDLE</t>
  </si>
  <si>
    <t>HIV/AIDS WEBINAR (SPEAKER FEE)</t>
  </si>
  <si>
    <t>NOTEBOOK, STENOGRAPHER</t>
  </si>
  <si>
    <t>PAYMENT FOR THE FITNESS INSTRUCTOR</t>
  </si>
  <si>
    <t>2-DAY TRAINING-WORKSHOP (EDITORIAL)</t>
  </si>
  <si>
    <t>ACTIVITIES ( 5 DAYS BLS AND FIRST AID TRAINING) ( DUMINGAG, PAGADIAN ANDCANUTO) FUSE</t>
  </si>
  <si>
    <t>ACTIVITIES ( CAP AND BADGE INVESTITURE)</t>
  </si>
  <si>
    <t>ACTIVITIES ( DENGUE AWARENESS MONTH JUNE)</t>
  </si>
  <si>
    <t>ACTIVITIES ( HIV/AIDS WEBINAR (SPEAKER FEE)</t>
  </si>
  <si>
    <t>ACTIVITIES ( WMSU CONSORTIUM MONITORING)</t>
  </si>
  <si>
    <t>ACTIVITIES (3 DAY BASIC LIFE SUPPORT TRAINING)</t>
  </si>
  <si>
    <t>ACTIVITIES (ADVOCACY ON HEALTH AND PROPER WASTE MNGT)</t>
  </si>
  <si>
    <t>ACTIVITIES (BLOOD LETTING)</t>
  </si>
  <si>
    <t xml:space="preserve">ACTIVITIES (BLOODLETTING PROGRAM)
</t>
  </si>
  <si>
    <t>ACTIVITIES (COVID-19 HEALTH INFORMATION DRIVE 
)</t>
  </si>
  <si>
    <t xml:space="preserve">ACTIVITIES (DENGUE AWARENES) 
</t>
  </si>
  <si>
    <t>ACTIVITIES (DENGUE AWARENESS (CLEAN-UP DRIVE) 
)</t>
  </si>
  <si>
    <t xml:space="preserve">ACTIVITIES (DEWORMING) 
</t>
  </si>
  <si>
    <t xml:space="preserve">ACTIVITIES (DRUG SYMPOSIUM) 
</t>
  </si>
  <si>
    <t>ACTIVITIES (DRUG SYMPOSIUM)</t>
  </si>
  <si>
    <t>ACTIVITIES (DRUG SYMPOSIUM/WEBINAR (SPEAKER FEE)</t>
  </si>
  <si>
    <t xml:space="preserve">ACTIVITIES (EARTHQUAKE AND FIRE DRILL) 
</t>
  </si>
  <si>
    <t>ACTIVITIES (HIV-AIDS SYMPOSIUM)</t>
  </si>
  <si>
    <t>ACTIVITIES (NUTRITION MONTH JULY)</t>
  </si>
  <si>
    <t>ACTIVITIES (PINNING INVESTITURE)</t>
  </si>
  <si>
    <t>ATTENDANCE TRAINING AND SEMINARS</t>
  </si>
  <si>
    <t>CANUTO (DRUM CORPS TRAINING</t>
  </si>
  <si>
    <t>DUMINGAG (MASTS 2022 SOCIO-CULTURAL COMPETITION)</t>
  </si>
  <si>
    <t>DUMINGAG (USED FOR RONDALLA TRAINING)</t>
  </si>
  <si>
    <t>EMPLOYMENT COACHING AND MOCK-JOB VIRTUAL INTERVIEW</t>
  </si>
  <si>
    <t>INVITATIONAL GAMES</t>
  </si>
  <si>
    <t>MAIN (BUSWAK DANCE ENSEMBLE TRAINING / WORSHOP/WEBINAR</t>
  </si>
  <si>
    <t>MAIN (JHCSC BAND WORKSHOP/WEBINAR)</t>
  </si>
  <si>
    <t>MAIN (JHCSC CULTURE AND THE ARTS FESTIVAL)</t>
  </si>
  <si>
    <t>MAIN (MASTS 2022 SOCIO-CULTURAL COMPETITION)</t>
  </si>
  <si>
    <t>MAIN (PASUC 2022 CULTURE AND ARTS FESTIVAL)</t>
  </si>
  <si>
    <t>MAIN (VISUAL ARTS WORKSHOP/WEBINAR)</t>
  </si>
  <si>
    <t>MASTS GAMES</t>
  </si>
  <si>
    <t>MASTS GAMES QUALIFYING</t>
  </si>
  <si>
    <t>MEETINGS</t>
  </si>
  <si>
    <t>ORGANIZATIONAL MEETING/TRAINING</t>
  </si>
  <si>
    <t>PAGADIAN ( JHCSC DAN-AG CHOIR WORKSHOP WEBINAR)</t>
  </si>
  <si>
    <t>REGULAR TRAINING FOR ATHELETES</t>
  </si>
  <si>
    <t>SCUAA GAMES</t>
  </si>
  <si>
    <t>SPORTFEST</t>
  </si>
  <si>
    <t>STUDENT TRAINING SEMINAR (STAFFERS)</t>
  </si>
  <si>
    <t>Honoraria</t>
  </si>
  <si>
    <t>Rent/Lease Expenses</t>
  </si>
  <si>
    <t>3 TONS, FLOOR MOUNTED AIR CONDITIONER W/ INSTALLATION FEE</t>
  </si>
  <si>
    <t>NIKKON CAMERA LENS( NIKKON AF-P DX NIKKOR 70-300MM)</t>
  </si>
  <si>
    <t>PHOTOCOPIER MACHINE (IR1024), 220-240 V, 50/60 HZ</t>
  </si>
  <si>
    <t>SOUND SYSTEM OUTDOOR (ASSEMBLE)</t>
  </si>
  <si>
    <t>42" SMART TV ,HD TYPE CMR -100</t>
  </si>
  <si>
    <t>55"SMART TV, CRYSTAL UHD TU8000 (2020) CRYSTAL PROCESSOR 4K,RESOLUTION 3,840 × 2,160, DIMENSION(L- 21.8CM X W- 144.6CM X H- 90.3CM)</t>
  </si>
  <si>
    <t>AIRCON, FLOOR MOUNTED,  COOLING CAPACITY: 37,980 KJ/H, EER: 9.9, POWER SUPPLY: 1PH/230V/60HZ ,RATED CURRENT: 19A, RATED POWER: 3850W, R-410A (WITH INSTALLATION)</t>
  </si>
  <si>
    <t>AUTOMATIC WASHING MACHINE (10.5 KG) RPS -220-240V / 60 HZ W- 450 MPA- 0.03-0.8 (4.3PSI-116PSI)</t>
  </si>
  <si>
    <t>CHILLER (BEVERAGE CHILLER, 9CU.FT) 167W (INPUT POWER) DOUBLE GLASS DOOR (H:W:D) 179:53:58 CM</t>
  </si>
  <si>
    <t>DIGITAL PHOTO PRINTER &gt; PRINTS ID’S,3R.4R,5R AND 2X6”,  CUT IN SECONDS.&gt; LIGHT IN WEIGHT AT 13KG AND COMPACT IN SIZE AT ONLY 281MM(W)X351MM(D)X322M(H).</t>
  </si>
  <si>
    <t>DSLR CAMERA, 18-140MM KIT</t>
  </si>
  <si>
    <t>FLOOR POLISHER (ELECTRIC) STAINLESS TUBE 1/3 HP 190 RPM</t>
  </si>
  <si>
    <t>PHOTOCOPIER MACHINE, 20PPM (COPY, PRINT, SCAN, FAX)</t>
  </si>
  <si>
    <t>REFRIGERATOR (8 CU.FT) TWO DOOR  NO-FROST TOP FREEZER)</t>
  </si>
  <si>
    <t>4-BURNER GAS RANGE WITH OVEN (GAS &amp; ELECTRIC) WORKTOP -60CM BOTTOM BAKE ALUMINUM(BURNER TYPE)-220/240V - 50/60HZ</t>
  </si>
  <si>
    <t>MAIN (VISUAL ARTS PHOTGRAPHY &amp; FILM WORKSHOP/WEBINAR)</t>
  </si>
  <si>
    <t>10-PORT GIGABIT ETHERNET L2+ FULLY MANAGED PRO POE+ SWITCH WITH 2 X 1GB SFP UPLINKS</t>
  </si>
  <si>
    <t>11GHZ MICROWAVE POINT-TO-POINT LINK</t>
  </si>
  <si>
    <t>16-PORT GIGABIT ETHERNET L2+ FULLY MANAGED POE+ SWITCH WITH 2 X 1GB SFP UPLINKS AND 2 X COMBO SFP PORTS</t>
  </si>
  <si>
    <t>24-PORT ETHERNET L3 FULLY MANAGED PRO SWITCH, 20 X 10GB SFP+, WITH 4 X 25GB SFP28 AND 2 X 40GB QSFP+ PORTS</t>
  </si>
  <si>
    <t>48-PORT GIGABIT ETHERNET L2+ FULLY MANAGED POE+ SWITCH WITH 4 X 10GB SFP+ UPLINKS AND AC+DC POWER SUPPLIES</t>
  </si>
  <si>
    <t>48-PORT GIGABIT ETHERNET L2+ FULLY MANAGED SWITCH WITH 6 X 10GB SFP+ UPLINKS</t>
  </si>
  <si>
    <t>60U SERVER RACK WITH PDUS AND CABLE MANAGERS</t>
  </si>
  <si>
    <t>8-PORT GIGABIT ETHERNET L2+ MANAGED INDUSTRIAL POE+ SWITCH WITH 2 X 1/2.5GB SFP PORTS</t>
  </si>
  <si>
    <t>ENTERPRISE ROUTER AND SECURITY GATEWAY WITH 6X1GBE RJ45 AND 2X10G SFP+ CONFIGURABLE WAN/LAN PORTS</t>
  </si>
  <si>
    <t>OPTICAL TIME-DOMAIN REFLECTOMETER (OTDR) WITH 850 / 1300 / 1310 / 1490 / 1550 / 1625 / 1650NM WAVELENGTH CALIBRATION AND VFL OUTPUT POWER OF 20MW WITH DISTANCE OF UP TO 10 KM</t>
  </si>
  <si>
    <t>UNIFIED COMMUNICATION SYSTEM (IP TELEPHONY)</t>
  </si>
  <si>
    <t>Procurement of Equipment for the Calibration, Monitoring and Maintenance of Fiber Optic Cable lines</t>
  </si>
  <si>
    <t>Procurement of Network Equipment for Fail-over/Contigencies</t>
  </si>
  <si>
    <t>Procurement of Server Rack for Dumingag, Canuto MS Enerio and Pagadian Annex Network POP</t>
  </si>
  <si>
    <t>Supply, Delivery, Installation, Provisioning, Calibration and Commissioning of a Unified Communication System (IP Telephony)</t>
  </si>
  <si>
    <t>Supply, Delivery, Installation, Provisioning, Calibration and Commissioning of License Microwave Link (Mati-Palpalan)</t>
  </si>
  <si>
    <t>Upgrade of Inter-Campus Network Access/Edge Switching</t>
  </si>
  <si>
    <t>Upgrade of Inter-Campus Network Routing and Core/Aggregation Switching</t>
  </si>
  <si>
    <t>LAB. EQUIPMENT, TOOLS &amp; APPARATUSES</t>
  </si>
  <si>
    <t>Crim Lab Fee</t>
  </si>
  <si>
    <t>Technical and scientific Equipment</t>
  </si>
  <si>
    <t>OPERATING ROOM LIGHT 4 BULB LED MOBILE; VERTICAL 4 REFLECTOR LUMINESCENCE SHADOWLESS LAMP; ILLUMINATION: =50,000LX (AT 1M DISTANCE); COLOR TEMPERATURE: 4000K±500K; MAIN VOLTAGE: AC220V±10% 50HZ; BULB VOLTAGE: AC24V BULB POWER; INPUT POWER: 120VA</t>
  </si>
  <si>
    <t xml:space="preserve">Medical Equipment  
</t>
  </si>
  <si>
    <t>VOLLEYBALL SPIKE TRAINING MACHINE (INDIVIDUAL TRAINER MACHINE)-5 VOLLEYBALLS ADJUSTMENT TYPE: TELESCOPING W/ LOCK PIN</t>
  </si>
  <si>
    <t>LAWN TENNIS RACKET HEAD SIZE: 100 SQ.IN
WEIGHT: 280 G/9.9 OZ
BALANCE: 330 MM/4 PTS HL
PATTERN: 16 MAINS / 10 CROSSESGRIP SIZE: 4 3/8</t>
  </si>
  <si>
    <t>L-TYPE SOFA SET 78YTROY DWY (WITH STOOL AND TRAY)</t>
  </si>
  <si>
    <t>CHARGING CIRCULATION DESK, WOODEN SHELF, CURVE, 3 LAYERS DIMENSION: H-42 INCHES, HEIGHT EACH LAYER-12 INCHES</t>
  </si>
  <si>
    <t>FABRICATION OF WOODEN SHELVES FOR SKILLS LABORATORY ROOM</t>
  </si>
  <si>
    <t>SOFA SET, 3 SEATER+2 SEATER WITH OTTOMAN, EARTH COLOR (DUMINGAG)</t>
  </si>
  <si>
    <t>SOFA SET, 3 SEATER, 1870MM(W)X740MM(D)X790MM(H)OVERALL)/1620MM(W)X540MM(D)X130MM(THICK)</t>
  </si>
  <si>
    <t>Installation of agro meteorological Station at Safes Dumingag Campus</t>
  </si>
  <si>
    <t>kit</t>
  </si>
  <si>
    <t>PHYCHOLOGICAL TESTS FOR PERSONALITY TESTING</t>
  </si>
  <si>
    <t>PHYCHOLOGICAL TESTING MATERIALS</t>
  </si>
  <si>
    <t>220VDC 10KVA PURE SINEWAVE UPS WITH 16X100AH BACKUP BATTERIES (INCLUSIVE OF INSTALLATION)</t>
  </si>
  <si>
    <t>24VDC 1KVA PURE SINEWAVE UPS WITH 2X100AH BACKUP BATTERIES</t>
  </si>
  <si>
    <t>25KVA GENERATOR WITH ATS FOR THE SERVER ROOM</t>
  </si>
  <si>
    <t>Procurement of Generator and Pure Sinewave UPS System</t>
  </si>
  <si>
    <t xml:space="preserve">RICE </t>
  </si>
  <si>
    <t>J. SUBSCRIPTION EXPENSES</t>
  </si>
  <si>
    <t>K. TELEPHONE EXPENSES</t>
  </si>
  <si>
    <t>L. TEXTBOOKS AND OTHER INSTRUCTIONAL MATERIALS EXPENSES</t>
  </si>
  <si>
    <t>M. TRAINING EXPENSES</t>
  </si>
  <si>
    <t>STF SUMMARY-164</t>
  </si>
  <si>
    <t>Floor Tiling and Extension of Research Building (Caridad)</t>
  </si>
  <si>
    <t>Improvement of the School of law (lobby)</t>
  </si>
  <si>
    <t>Improvement of the School of law (Paint Works)</t>
  </si>
  <si>
    <t>Renovation of Research &amp; Extension Display Center</t>
  </si>
  <si>
    <t>Repair/Improvement of CHEM Laboratory Room at JHCSC Pagadian ANNEX</t>
  </si>
  <si>
    <t>Science Laboratory Water Supply Installation at Pagadian Campus</t>
  </si>
  <si>
    <t>Extension and Improvement  of Dirty Kitchen and Laundry Area for the Dormitory at JHCSC Main Campus</t>
  </si>
  <si>
    <t>Extension of Criminology Building for ROTC Office/DefTac Room at JHCSC Dumingag Campus</t>
  </si>
  <si>
    <t>Land Use and Development Infrastructure Plan (LUDIP)</t>
  </si>
  <si>
    <t>Training/Workshops</t>
  </si>
  <si>
    <t>Motor Vehicles</t>
  </si>
  <si>
    <t>ADMIN</t>
  </si>
  <si>
    <t>PRODUCTION</t>
  </si>
  <si>
    <t>SCHOOL OF LAW(PAGADIAN)</t>
  </si>
  <si>
    <t>RESEARCH(DUMINGAG)</t>
  </si>
  <si>
    <t>EXTENSION(PAGADIAN)</t>
  </si>
  <si>
    <t>RLE(PAGADIAN)</t>
  </si>
  <si>
    <t>Repair &amp; Maintenance Machinery and Equipment</t>
  </si>
  <si>
    <t>Construction/Extension and Improvement  of Dirty Kitchen and Laundry Area for the Dormitory at JHCSC Main Campus</t>
  </si>
  <si>
    <t>Construction/Extension of Criminology Building for ROTC Office/DefTac Room at JHCSC Dumingag Campus</t>
  </si>
  <si>
    <t>Psychology Test Kit</t>
  </si>
  <si>
    <t>Procurement of Psychology Test Kit</t>
  </si>
  <si>
    <t>PRODUCTION(MATI SAN MINGUEL)</t>
  </si>
  <si>
    <t>NSTP(DUMINGAG)</t>
  </si>
  <si>
    <t>GUIDANCE</t>
  </si>
  <si>
    <t>Government to Government</t>
  </si>
  <si>
    <t>Communication pursposes</t>
  </si>
  <si>
    <t>Procurement of Office Supplies &amp; Other Supplies for Various Offices</t>
  </si>
  <si>
    <t>Subscriptions</t>
  </si>
  <si>
    <t>MOTOR VEHICLE</t>
  </si>
  <si>
    <t>Procurement of Various Agricultural Supplies</t>
  </si>
  <si>
    <t>Fuel and Lubricants for Two Buses and other Official Vehicle of JHCSC</t>
  </si>
  <si>
    <t>Procurement Of Security Services</t>
  </si>
  <si>
    <t>Procurement ofVarious Medical, Dental &amp; Laboratory Supplies</t>
  </si>
  <si>
    <t>Procurement of Supplies for Research and Exploration activity</t>
  </si>
  <si>
    <t>Subscription of Grammarly, Internet Security, and Printed Journals.</t>
  </si>
  <si>
    <t>Various Training of officials and employees</t>
  </si>
  <si>
    <t>Procurement of Varoius Equipment</t>
  </si>
  <si>
    <t>PROCUREMENT OF SUV VEHICLE</t>
  </si>
  <si>
    <t>Awards and Rewards of Different Activities</t>
  </si>
  <si>
    <t>Printing of different journals , Handbooks and Others</t>
  </si>
  <si>
    <t>Procurement of SUV Vehicle</t>
  </si>
  <si>
    <t xml:space="preserve">Procurement of Other Machinery Equipment </t>
  </si>
  <si>
    <t>AIR PURIFIER HUMIDIFIER, 3 Liters, FLOWER DESIGN</t>
  </si>
  <si>
    <t>AUTOMATIC ALCOHOL DISPENSER, 1000Ml, STAND TYPE</t>
  </si>
  <si>
    <t>BALL PEN, Black, 50's</t>
  </si>
  <si>
    <t>BINDING AND PUNCHING MACHINE, 50mm binding capacit</t>
  </si>
  <si>
    <t>BOARD PAPER, Legal 10's</t>
  </si>
  <si>
    <t>CALCULATOR, compact</t>
  </si>
  <si>
    <t>CARTOLINA, assorted colors</t>
  </si>
  <si>
    <t>CLIP, backfold, 19mm</t>
  </si>
  <si>
    <t>COMPUTER MONITOR, 19" with VGA Cable</t>
  </si>
  <si>
    <t>CORRECTION TAPE, 8m</t>
  </si>
  <si>
    <t>CORRECTION TAPE, film base type, UL 6m min</t>
  </si>
  <si>
    <t>DOUBLE SIDED TAPE, 48mm</t>
  </si>
  <si>
    <t>DOUBLE SIDED TAPE, Foam, 24mm</t>
  </si>
  <si>
    <t>DUCT TAPE, 48mm x 20mm</t>
  </si>
  <si>
    <t>ENVELOPE, DOCUMENTARY, for legal size document</t>
  </si>
  <si>
    <t>ENVELOPE, expanding, kraft, legal</t>
  </si>
  <si>
    <t xml:space="preserve">ENVELOPE, mailing, with window
</t>
  </si>
  <si>
    <t>ERASER, FELT, for blackboard/whiteboard</t>
  </si>
  <si>
    <t>FASTENER, Plastic</t>
  </si>
  <si>
    <t>FLASH DRIVE with OTG, 16 GB capacity</t>
  </si>
  <si>
    <t>FLASH DRIVE, 32 GB capacity</t>
  </si>
  <si>
    <t>FOLDER, EXPANDED, Long 12's per dozen</t>
  </si>
  <si>
    <t>FOLDER, TAGBOARD, for legal size documents, 100's</t>
  </si>
  <si>
    <t>GLUE GUN with switch</t>
  </si>
  <si>
    <t>GLUE, all purpose, 250-300 grams min.</t>
  </si>
  <si>
    <t>GUN TACKER, Manual</t>
  </si>
  <si>
    <t>Hard Disc Drive ,1T</t>
  </si>
  <si>
    <t>HEADSET (Noise Cancelling)</t>
  </si>
  <si>
    <t>INDEX TAB, self-adhesive, transparent</t>
  </si>
  <si>
    <t>INK CART, EPSON C13T664100 (T6641), Black</t>
  </si>
  <si>
    <t>INK CART, EPSON C13T664200 (T6642), Cyan</t>
  </si>
  <si>
    <t>INK CART, EPSON C13T664300 (T6643), Magenta</t>
  </si>
  <si>
    <t>INK CART, EPSON C13T664400 (T6644), Yellow</t>
  </si>
  <si>
    <t>Ink Cartridge, HP F6V26AA (HP680) Tri-color</t>
  </si>
  <si>
    <t>Ink Cartridge, HP F6V27AA (HP680) Black</t>
  </si>
  <si>
    <t>INK, EPSON L3110 (003), Black</t>
  </si>
  <si>
    <t>INK, EPSON L3110 (003), Cyan</t>
  </si>
  <si>
    <t>INK, EPSON L3110 (003), Magenta</t>
  </si>
  <si>
    <t>INK, EPSON L3110 (003), Yellow</t>
  </si>
  <si>
    <t>KEYBOARD &amp; MOUSE, USB Type</t>
  </si>
  <si>
    <t>LINEN PAPER, A4 10's</t>
  </si>
  <si>
    <t>LINEN PAPER, Legal, 10's</t>
  </si>
  <si>
    <t>MARKER, permanent, black, bullet type</t>
  </si>
  <si>
    <t>MARKER, whiteboard, black</t>
  </si>
  <si>
    <t>MARKER, whiteboard, blue</t>
  </si>
  <si>
    <t>MARKER, whiteboard, red</t>
  </si>
  <si>
    <t>MOISTENER WAX, FINGER TIP, 10G</t>
  </si>
  <si>
    <t>MOUSE, OPTICAL, USB connection type</t>
  </si>
  <si>
    <t>NOTE PAD, stick on, 50mm x 76mm (2" x 3") min</t>
  </si>
  <si>
    <t xml:space="preserve">PAPER CLIP, vinyl/plastic coated, 50mm
</t>
  </si>
  <si>
    <t>PAPER, Multi-Purpose, A4, 70 gsm</t>
  </si>
  <si>
    <t>PAPER, multi-purpose, legal, 70gsm</t>
  </si>
  <si>
    <t>PAPER, Multi-purpose, Short, sub 20, 70gsm</t>
  </si>
  <si>
    <t>PAPER, parchment</t>
  </si>
  <si>
    <t>PENCIL SHARPENER, manual, single cutter head</t>
  </si>
  <si>
    <t>PHOTO PAPER, Glossy, A4 size</t>
  </si>
  <si>
    <t>PUNCHER, paper, heavy duty</t>
  </si>
  <si>
    <t>PUSH PIN, Flat Head Type</t>
  </si>
  <si>
    <t>PVC Cover Transparent, Legal size (for Book binding), 100's</t>
  </si>
  <si>
    <t>RECORD BOOK, 300 PAGES, size: 214mm x 278mm min</t>
  </si>
  <si>
    <t>RECORD BOOK, 500 PAGES, size: 214mm x 278mm min</t>
  </si>
  <si>
    <t>RING BINDER, Plastic, 2" (50mm)</t>
  </si>
  <si>
    <t>RULER, plastic, 450mm</t>
  </si>
  <si>
    <t>SCISSORS, symmetrical</t>
  </si>
  <si>
    <t>SIGN PEN, BLACK, liquid/gel ink, 0.3mm  needle tip</t>
  </si>
  <si>
    <t>SIGN PEN, BLUE, liquid/gel ink, 0.5mm needle tip</t>
  </si>
  <si>
    <t>SIGN PEN, RED, liquid/gel ink, 0.5mm needle tip</t>
  </si>
  <si>
    <t xml:space="preserve">SPEAKER COMPUTER WITH BLUETOOTH Logitech Z207 2.0 Stereo Computer Speakers, Black </t>
  </si>
  <si>
    <t>STAMP PAD, felt</t>
  </si>
  <si>
    <t>STAPLE REMOVER, plier type</t>
  </si>
  <si>
    <t>STAPLE WIRE, standard</t>
  </si>
  <si>
    <t>STAPLER, standard type</t>
  </si>
  <si>
    <t>STICK GLUE, Big</t>
  </si>
  <si>
    <t xml:space="preserve">STICK GLUE, Small
</t>
  </si>
  <si>
    <t>TAPE DISPENSER, table top</t>
  </si>
  <si>
    <t>TAPE, MASKING, 48mm</t>
  </si>
  <si>
    <t>TAPE, transparent, 24mm</t>
  </si>
  <si>
    <t>TAPE, transparent, 48mm</t>
  </si>
  <si>
    <t>TOUCHLESS INFRARED, 2m Tripod Stand and Forehead Body Infrared K3 Thermometer</t>
  </si>
  <si>
    <t>ACETATE (A4) 100's</t>
  </si>
  <si>
    <t>ACETATE (LONG) 100's</t>
  </si>
  <si>
    <t>BALL PEN, Black</t>
  </si>
  <si>
    <t>BALL PEN, Blue, 50's</t>
  </si>
  <si>
    <t>BALL PEN, Red, 50's</t>
  </si>
  <si>
    <t>Bill folder/change tray</t>
  </si>
  <si>
    <t>BOARD PAPER, Legal, 25packs/bundle</t>
  </si>
  <si>
    <t>CARTOLINA, Assorted Color, 78gsm min, 100's</t>
  </si>
  <si>
    <t>CLEARBOOK, 20 Transparent pockets, A4</t>
  </si>
  <si>
    <t>CLEARBOOK, 20 Transparent pockets, Legal</t>
  </si>
  <si>
    <t>CLIP, backfold, 25mm</t>
  </si>
  <si>
    <t>CLIP, backfold, 32mm</t>
  </si>
  <si>
    <t>CLIP, backfold, 50mm</t>
  </si>
  <si>
    <t>COLUMNAR BOOK, 4 Columns</t>
  </si>
  <si>
    <t>CONSTRUCTION PAPER, Assorted</t>
  </si>
  <si>
    <t>DIPLOMA, (500pcs/ream) with print &amp; logo</t>
  </si>
  <si>
    <t>ELECTRIC FAN, ceiling mount, orbit type</t>
  </si>
  <si>
    <t>ENVELOPE, expanding, plastic</t>
  </si>
  <si>
    <t>FOLDER, fancy, with slide, A4</t>
  </si>
  <si>
    <t>FOLDER, fancy, with slide, legal</t>
  </si>
  <si>
    <t>FOLDER, L-type, A4</t>
  </si>
  <si>
    <t>FOLDER, L-type, legal</t>
  </si>
  <si>
    <t>FOLDER, White, A4, 100's</t>
  </si>
  <si>
    <t>FOLDER, White, Legal, 100's</t>
  </si>
  <si>
    <t>FOLDER, White, Short, 100's</t>
  </si>
  <si>
    <t>GLUE, all purpose</t>
  </si>
  <si>
    <t>GUN TACKER,  Wire</t>
  </si>
  <si>
    <t>HIGHLIGHTER PEN, Assorted</t>
  </si>
  <si>
    <t>HP LaserJet P1102 Toner Cartridge 85A</t>
  </si>
  <si>
    <t>INK BROTHER, DCP-T710W (Black)</t>
  </si>
  <si>
    <t>INK BROTHER, DCP-T710W (Cyan)</t>
  </si>
  <si>
    <t>INK BROTHER, DCP-T710W (Magenta)</t>
  </si>
  <si>
    <t>INK BROTHER, DCP-T710W (Yellow)</t>
  </si>
  <si>
    <t>INK BROTHER, DCP-T720W (Black)</t>
  </si>
  <si>
    <t>INK BROTHER, DCP-T720W (Cyan)</t>
  </si>
  <si>
    <t>INK BROTHER, DCP-T720W (Magenta)</t>
  </si>
  <si>
    <t>INK BROTHER, DCP-T720W (Yellow)</t>
  </si>
  <si>
    <t>INK CART, HP CD972AA, (HP 920XL), Cyan</t>
  </si>
  <si>
    <t>LEVER ARCH FILE, Long</t>
  </si>
  <si>
    <t>LINEN PAPER, Assorted, Short, 10's</t>
  </si>
  <si>
    <t>MAGAZINE FILE BOX, large</t>
  </si>
  <si>
    <t>MANILA PAPER, 10's</t>
  </si>
  <si>
    <t>MARKER INK REFILL, Whiteboard</t>
  </si>
  <si>
    <t>MARKER, permanent, blue, bullet type</t>
  </si>
  <si>
    <t>MARKER, permanent, red, bullet type</t>
  </si>
  <si>
    <t>MOP BUCKET, heavy duty, hard plastic</t>
  </si>
  <si>
    <t>PAPER CLIP, vinyl/plastic coated, 33mm</t>
  </si>
  <si>
    <t>PAPER TRIMMER / CUTTING MACHINE, table top</t>
  </si>
  <si>
    <t>PAPER, MULTICOPY, A4, 80 gsm</t>
  </si>
  <si>
    <t>PENCIL, lead, with eraser, 10's</t>
  </si>
  <si>
    <t>RING BINDER, Plastic, 1/2"</t>
  </si>
  <si>
    <t>RULER, 18 inches, stainless</t>
  </si>
  <si>
    <t>Scissors, Heavy Duty</t>
  </si>
  <si>
    <t>SIGN PEN, BLACK, liquid/gel ink, 0.5mm needle tip</t>
  </si>
  <si>
    <t>STAPLER, heavy duty, binder type</t>
  </si>
  <si>
    <t>TAPE, masking, 24mm</t>
  </si>
  <si>
    <t>TAPE, packaging, 48mm</t>
  </si>
  <si>
    <t>TRANSCRIPT RECORD, (500pcs/ream) with print &amp; logo</t>
  </si>
  <si>
    <t>WATER DISPENSER (HOT &amp; COLD) Bottom Load Water Dispenser, Double Safety Device to prevent overheating, Compressor Cooling, COLOR WHITE</t>
  </si>
  <si>
    <t>Anand Pan Evaporimeter, Rs 18,000/Piece Get Latest Price</t>
  </si>
  <si>
    <t>DialTempTM Thin Stem Pocket Thermometer, Accurate
Quick Response Rugged Shock Resistant
Lightweight Convenient to Use
Stainless Steel Construction
Sensitive B-Metal Element
Clear, Easy-to-Read Pointer to Dial
Unbreakable Plastic Crystal
External Reset Adjustment
Waterproof and Dustproof
Plastic Pocket Case</t>
  </si>
  <si>
    <t>Metal Vane Anemometer,  Large LCD Reads Air Velocity and Temperature Simultaneously
Records Min. and Max. Reading with Recall
Data Hold Function
Auto Power Off
RS232 Serial Interface</t>
  </si>
  <si>
    <t>Development Fee</t>
  </si>
  <si>
    <t>8' Range Pole</t>
  </si>
  <si>
    <t>AIR FRESHENER, aerosol type</t>
  </si>
  <si>
    <t>ALBATROSS DEODORIZER, 50g with Handle</t>
  </si>
  <si>
    <t>ALCOHOL, Ethyl, 68%-72%, 500 ml</t>
  </si>
  <si>
    <t>Aluminum Scoop</t>
  </si>
  <si>
    <t>Amplifier kevler GX-7UB</t>
  </si>
  <si>
    <t>ASEAN FLAGS (11 pcs per set)100% polyester</t>
  </si>
  <si>
    <t>BALLOONS (Assorted colors)</t>
  </si>
  <si>
    <t>BATH SOAP, 135g</t>
  </si>
  <si>
    <t>BATTERY AA with charger, Rechargeable</t>
  </si>
  <si>
    <t>BATTERY, dry Cell, size AA</t>
  </si>
  <si>
    <t>BATTERY, dry Cell, size AAA</t>
  </si>
  <si>
    <t xml:space="preserve">Borosilicate Glass, 250, 500, and 1l, 3.3 </t>
  </si>
  <si>
    <t>BROOM, soft, tambo</t>
  </si>
  <si>
    <t>CABINET with Individual Locker (Wooden - 12 lockers)</t>
  </si>
  <si>
    <t>Caliper RS PRO 150MM</t>
  </si>
  <si>
    <t>CLEANER, toilet and urinal</t>
  </si>
  <si>
    <t>CLOTH, Gina (Black)</t>
  </si>
  <si>
    <t xml:space="preserve">CLOTH, satin </t>
  </si>
  <si>
    <t>CLOTH, Tribal</t>
  </si>
  <si>
    <t>CORK BOARD, 2x3</t>
  </si>
  <si>
    <t>CURTAIN ROD, Extendable</t>
  </si>
  <si>
    <t>CURTAIN, High Quality (60inches x 80inches)</t>
  </si>
  <si>
    <t>CUTTER KNIFE, heavy duty</t>
  </si>
  <si>
    <t>DETERGENT BAR, 140g</t>
  </si>
  <si>
    <t>DETERGENT POWDER, all-purpose, 1kg</t>
  </si>
  <si>
    <t>Digital Weighing Balance, 0.01 gram precision</t>
  </si>
  <si>
    <t>DISHWASHING LIQUID, 500ml</t>
  </si>
  <si>
    <t>DISHWASHING PASTE, 400g</t>
  </si>
  <si>
    <t>DISINFECTANT SPRAY, aerosol type</t>
  </si>
  <si>
    <t>DISINFECTANT, Bleaching Solution</t>
  </si>
  <si>
    <t>DOOR KNOB, Cylindrical Entrance Lock Set with Keys</t>
  </si>
  <si>
    <t>DOORMAT RUG, Big</t>
  </si>
  <si>
    <t>DRUM, Blue, 1000ml, Portable</t>
  </si>
  <si>
    <t>DUST PAN, non-rigid plastic</t>
  </si>
  <si>
    <t>Electrical Plastic Molding 1/2</t>
  </si>
  <si>
    <t>EMERGENCY LIGHT, Rechargeable</t>
  </si>
  <si>
    <t>EXECUTIVE OFFICE TABLE, Laminated Wooden (140cm x 72cm x 76cm)</t>
  </si>
  <si>
    <t>EXTENSION WIRE w/ complete accessories 10mtrs, 4 gang</t>
  </si>
  <si>
    <t>EXTENSION WIRE with complete accessories 5mtrs, 4 gang</t>
  </si>
  <si>
    <t>Face Mask, Surgical (3-ply)</t>
  </si>
  <si>
    <t>FLOOR WAX, paste type, red</t>
  </si>
  <si>
    <t>FURNITURE CLEANER, aerosol type</t>
  </si>
  <si>
    <t>Gavel</t>
  </si>
  <si>
    <t>GLASS CLEANER, spray, 500 ml</t>
  </si>
  <si>
    <t>Glass Storage Cabinet - 2 doors 5 layers (w100xd400xh150cm)</t>
  </si>
  <si>
    <t>HDMI CABLE, 2 meters</t>
  </si>
  <si>
    <t>HDMI to VGA Cable Converter</t>
  </si>
  <si>
    <t xml:space="preserve">INSECTICIDE, aerosol type
</t>
  </si>
  <si>
    <t>LAMINATING MACHINE, Heavy Duty</t>
  </si>
  <si>
    <t>Large Evaporating Dish</t>
  </si>
  <si>
    <t>LEI (Cloth)</t>
  </si>
  <si>
    <t>LIQUID HAND SOAP, 500mL</t>
  </si>
  <si>
    <t>Liquid Limit Device Casa Grande (Disc made from Brass)</t>
  </si>
  <si>
    <t>Mic Plug</t>
  </si>
  <si>
    <t>Microphone Wire</t>
  </si>
  <si>
    <t>Mixer Yamaha</t>
  </si>
  <si>
    <t>MONOBLOC CHAIR, white</t>
  </si>
  <si>
    <t>MURIATIC ACID, 1 Liter</t>
  </si>
  <si>
    <t>OFFICE TABLE, Standard size, Laminated Wooden (120cm x 60cm x 75cm)</t>
  </si>
  <si>
    <t>PLA Filaments 2.85 mm</t>
  </si>
  <si>
    <t>Plastic Wheelie Bin, 1070mm x 480mm, Green</t>
  </si>
  <si>
    <t>Portable Flag Pole Stand with Box(wood)</t>
  </si>
  <si>
    <t>Portable Metal flagpole Stand standard size</t>
  </si>
  <si>
    <t>Prism set</t>
  </si>
  <si>
    <t>Prismatic Compass</t>
  </si>
  <si>
    <t>Professional-Grade Brass Plumb Bob</t>
  </si>
  <si>
    <t>ROSTRUM, (L - 48 x W - 26 x  H - 23")</t>
  </si>
  <si>
    <t>Round Leveling Rod (Fiber glass, 25ft., 5-adjustable section1 5/8" outer dia., centimeters gradation w/ carrying bag</t>
  </si>
  <si>
    <t>RUBBER BAND, No. 18</t>
  </si>
  <si>
    <t>Rubber tipped pestle/mortar</t>
  </si>
  <si>
    <t>Science Glass stick 12" Length Stir Rod with both Ends Round 8pcs/pk</t>
  </si>
  <si>
    <t>SINTRA BOARD, 2x3</t>
  </si>
  <si>
    <t>Speak-on L2 202</t>
  </si>
  <si>
    <t>Speaker wall Bracket</t>
  </si>
  <si>
    <t>Speaker wire #16 28/meters</t>
  </si>
  <si>
    <t>SPOON and FORK, Stainless (set)</t>
  </si>
  <si>
    <t>Stainless Sink with Drain Board and Stand (100x50x80)</t>
  </si>
  <si>
    <t>Stainless steel lab. Spatula 12pcs</t>
  </si>
  <si>
    <t>Stainless Steel Stool Medical Thickened 304 short small round stool workshop laboratory high stool chair</t>
  </si>
  <si>
    <t>Standard Concrete Steel Cylinder Mold (Reusable), 6" dia. x 12" hieght</t>
  </si>
  <si>
    <t>STEEL PINS (20 pads/box)</t>
  </si>
  <si>
    <t>TAPE, electrical</t>
  </si>
  <si>
    <t>Tarpaulin Canvass 5.2 ft x 164 ft  13 oz</t>
  </si>
  <si>
    <t>Thermometer, 10 to 50c</t>
  </si>
  <si>
    <t>Thick Glass Graduated Measuring Cylinder set, 5ml, 10ml, 50ml, 100ml, 500ml, 1000ml glass with two brushes</t>
  </si>
  <si>
    <t>TOILET BRUSH with Handle, Big</t>
  </si>
  <si>
    <t>TOILET TISSUE PAPER, 2-ply, 100% recycled</t>
  </si>
  <si>
    <t>Trashbag, plastic, Gusseted type, black</t>
  </si>
  <si>
    <t>TRASHBAG, Plastic, Transparent</t>
  </si>
  <si>
    <t>Triple Beam Balance 2610g</t>
  </si>
  <si>
    <t>UHF Professional Wireless Microphone</t>
  </si>
  <si>
    <t>VACUUM CLEANER, 3-in-1, Heavy Duty</t>
  </si>
  <si>
    <t>WASTEBASKET, non-rigid plastic</t>
  </si>
  <si>
    <t>WATER SCOOP (Tabo), Small</t>
  </si>
  <si>
    <t>WHITE BOARD, 4x8, aluminum frame</t>
  </si>
  <si>
    <t xml:space="preserve">	unit	1	5,500.00	5,500.00	1.00	5,500.00	0	0.00	0	0.00	0	0.00_x000D_
WHITE BOARD, with Stand, 4x8, aluminum frame
</t>
  </si>
  <si>
    <t>SPORTS UTILITY VEHICLE, ENGINE SIZE 2.4 L
DISPLACEMENT 2,400 CC,NUMBER OF CYLINDERS 4,
NUMBER OF VALVES 16,MAX OUTPUT (HP)
147 HP @ 3,400 RPM MAX TORQUE (NM)
400 NM @ 2,000 RPM FUEL TYPE DIESEL
FUEL CAPACITY 80 LENGTH 4,795 MM
WIDTH 1,855 MM
HEIGHT 1,835 MM
WHEELBASE 2,745 MM
TURNING CIRCLE 11.6 M
GROUND CLEARANCE 193 MM
WADING DEPTH 700 CM
TRUNK CAPACITY 200 L
MAX CARGO 1,080 L
NUMBER OF DOORS 5
NUMBER OF SEATS 7</t>
  </si>
  <si>
    <t>PROCUREMENT OF SUV OF JHCSC</t>
  </si>
  <si>
    <t>Hand Sanitizer (gel type w/ dispenser), 1000ml</t>
  </si>
  <si>
    <t>OTHER SUPPLIES FROM FLD</t>
  </si>
  <si>
    <t>1-amino-2 naphtol-4 sulfonic acid (25g)</t>
  </si>
  <si>
    <t>Acetone (1 L)</t>
  </si>
  <si>
    <t>Aluminum strips (0.3mm-10.0mm)</t>
  </si>
  <si>
    <t>Ambroxol 30mg</t>
  </si>
  <si>
    <t>Ammonium molybdate tetrahydrate (500g)</t>
  </si>
  <si>
    <t>antimony potassium tartrate (500g)</t>
  </si>
  <si>
    <t>Ascorbic acid Plain USP (500g)</t>
  </si>
  <si>
    <t>Band Aid</t>
  </si>
  <si>
    <t>Bonding Agent Small</t>
  </si>
  <si>
    <t>Borax powder (500g)</t>
  </si>
  <si>
    <t>Captopril 25mg</t>
  </si>
  <si>
    <t>Carbocisteine 500mg capsule (Generic)</t>
  </si>
  <si>
    <t>Cefalexin 500mg</t>
  </si>
  <si>
    <t>Composite Filling (Anterior/Posterior)</t>
  </si>
  <si>
    <t>Cotrimoxazole 800/160</t>
  </si>
  <si>
    <t>Cover slip</t>
  </si>
  <si>
    <t>Cu strips (1000mm)</t>
  </si>
  <si>
    <t>Dicycloverine 10mg tab (Generic)</t>
  </si>
  <si>
    <t>Disinfectant Concentrate, 1gallon (Lysol)</t>
  </si>
  <si>
    <t>Disodium Salt Dihydrate (500g)</t>
  </si>
  <si>
    <t>Disposable Cup</t>
  </si>
  <si>
    <t>Disposable Gloves, (L)</t>
  </si>
  <si>
    <t>Disposable Gloves, (M)</t>
  </si>
  <si>
    <t>EBT-powder (25g)</t>
  </si>
  <si>
    <t>Etchant Syringe</t>
  </si>
  <si>
    <t>Ethanol</t>
  </si>
  <si>
    <t>Ethylene Diamine tetra acetic acid (1kg)</t>
  </si>
  <si>
    <t>Extreme Efficascent Oil</t>
  </si>
  <si>
    <t>Fe(NO3)2(Iron(ii)nitrate"(200ml)</t>
  </si>
  <si>
    <t>Formalin (500ml)</t>
  </si>
  <si>
    <t>Gauze Individual Pack</t>
  </si>
  <si>
    <t>GF/C filter paper</t>
  </si>
  <si>
    <t>Glucometer Lancet by 25pcs (Elite Tokyo Japan)</t>
  </si>
  <si>
    <t>Glucometer Strips (Sinocare Safe-Accuz)</t>
  </si>
  <si>
    <t>Grams Iodine (500g)</t>
  </si>
  <si>
    <t>Hands Free Alcohol Foot Press</t>
  </si>
  <si>
    <t>Hydrogen Peroxide (120ml)</t>
  </si>
  <si>
    <t>Hyosine N-Butylbromide 10mg tab</t>
  </si>
  <si>
    <t>Ibuprofen (100's) Generic</t>
  </si>
  <si>
    <t>Inverted Cone Bur (1 set S, M, L)</t>
  </si>
  <si>
    <t>Lancet (Sinocare Safe-Accu2)</t>
  </si>
  <si>
    <t>Loperamide 2mg cap (Generic)</t>
  </si>
  <si>
    <t>Magnesium Ribbon (25,w 4mm, thickness 0.2mm)</t>
  </si>
  <si>
    <t>Manganous Sulfate (1L)</t>
  </si>
  <si>
    <t>Medical Goggles safety lab glasses anti protective chemical splash goggle</t>
  </si>
  <si>
    <t>Mefenamic Acid 500mg caps (Generic)</t>
  </si>
  <si>
    <t>Methyl orange (500ml)</t>
  </si>
  <si>
    <t>MICROSCOPE GLASS SLIDE, 100's</t>
  </si>
  <si>
    <t>Mineral Water Refill</t>
  </si>
  <si>
    <t>N-1 napthyl ethylene-diamine (25g)</t>
  </si>
  <si>
    <t>Neomycin &amp; Polymyxin B sulfates &amp; dexamethasone eye drop (Maxitrol)</t>
  </si>
  <si>
    <t>Non-Contact Thermal Scanner &amp; Automatic Alcohol Dispenser</t>
  </si>
  <si>
    <t>Nutrient Agar (100g)</t>
  </si>
  <si>
    <t>Paracetamol (100's) Generic</t>
  </si>
  <si>
    <t>Pb strips (0.1mm-4mm thickness, width 11mm-410mm)</t>
  </si>
  <si>
    <t>Periodic Table of Elements (tar4x8)</t>
  </si>
  <si>
    <t>Ph buffers 40.01/7.00/10.01,60ml</t>
  </si>
  <si>
    <t>Phenolphthaline indicator (100g)</t>
  </si>
  <si>
    <t>Phenolphthaline indicator solution (500ml)</t>
  </si>
  <si>
    <t>Phenylpropanolamine HCl Chlorphenamine Maleate Paracetamol 25mg/2mg/325mg Tablet (Symdex-D)</t>
  </si>
  <si>
    <t>Potassium chlorate (30g)</t>
  </si>
  <si>
    <t>Potassium chloride (500g)</t>
  </si>
  <si>
    <t>Potassium dihydrogen phosphate (500g)</t>
  </si>
  <si>
    <t>Potassium iodide (500g)</t>
  </si>
  <si>
    <t>Povidone Iodine 50ml</t>
  </si>
  <si>
    <t>Reagent bottle plastic (100ml)</t>
  </si>
  <si>
    <t>Reagent bottle plastic (250ml)</t>
  </si>
  <si>
    <t>Reagent bottle plastic (500ml)</t>
  </si>
  <si>
    <t>Reagent bottle plastic (50ml)</t>
  </si>
  <si>
    <t>Reagent Bottle Wide Mouth Clear glass (100 ml)</t>
  </si>
  <si>
    <t>Reagent Bottle Wide Mouth Clear glass (50 ml)</t>
  </si>
  <si>
    <t>Reagent Bottle Wide Mouth Clear plastic (100 ml)</t>
  </si>
  <si>
    <t>Reagent Bottle Wide Mouth Clear plastic (15ml, 20ml, 30ml, 60ml)</t>
  </si>
  <si>
    <t>Rectangular Clear  Glass Slab, for Chemical Laboratory (12*12* 1*inch)</t>
  </si>
  <si>
    <t>Round Diamond Burs (1 set S, M, L)</t>
  </si>
  <si>
    <t>Salbutamol Nebule (30pcs/box)</t>
  </si>
  <si>
    <t>Salbutamol Sulfate</t>
  </si>
  <si>
    <t>Silica powder (500g)</t>
  </si>
  <si>
    <t>Sodium Ascorbate 500mg</t>
  </si>
  <si>
    <t>Sodium Hydroxide (1kg)</t>
  </si>
  <si>
    <t>Sodium sulfite anhydrous (500g)</t>
  </si>
  <si>
    <t>Sodium thiosulfate (500g)</t>
  </si>
  <si>
    <t>Sterilizing and Disinfecting Solution (Cidex)</t>
  </si>
  <si>
    <t>Sulfanilamide (100g)</t>
  </si>
  <si>
    <t>Tapered Straight Bur (1 set S, M, L)</t>
  </si>
  <si>
    <t>Tartaric acid (500g)</t>
  </si>
  <si>
    <t>Tetrahydrozoline (Eye Mo)</t>
  </si>
  <si>
    <t>Touchless Infrared, 2m Tripod Stand and Forehead Body Infrared K3 Thermometer</t>
  </si>
  <si>
    <t>Vitamin C</t>
  </si>
  <si>
    <t>Zn (NO3)2(0.5mol)-(200ml)</t>
  </si>
  <si>
    <t>Zn strips (1000mm)</t>
  </si>
  <si>
    <t>MEDICAL, DENTAL AND LABORATORY SUPPLIES FOR (SCIENCE LAB)</t>
  </si>
  <si>
    <t>12-gauge Shotgun Automatic</t>
  </si>
  <si>
    <t>40 W T Electric Oven (55.2kg, 54x59x54 cm)</t>
  </si>
  <si>
    <t>Acid Base Cabinet Shelf Kit, 2 in Height, 30 in Width, 19 in Depth, Color Glacier White</t>
  </si>
  <si>
    <t>AmScope 3.5X-90X Digital Zoom Stereo Microscope with 144-LED Light + 10 MP USB Camera (Dissecting Microscope)</t>
  </si>
  <si>
    <t>AmScope B120C Siedentopf Binocular Compund Microscope 40X-2500X Magnification Brightfield LED Illumination Abbe Condenser Double-Layer Mechanical Stage Not Specified</t>
  </si>
  <si>
    <t>Autoclave Steam Sterilizer 24L,Chamber Capacity 26x46cm, Inside capacity 24.41L, Outside size, 60x35x47cm, Sterilize Temperature Highest 126o Celsius, sterilize pressure, Highest 1.5kg/cm3, Sterilize Time 35 min., Heater 1500W, Material quality; Stainless Steel SUS#304, Boiler chaber surface with burnish</t>
  </si>
  <si>
    <t>Camera 120 mm</t>
  </si>
  <si>
    <t>Display Board with Firearm Replica</t>
  </si>
  <si>
    <t>electric deepwell pump1.o HP packer type with adapter and injector 2"</t>
  </si>
  <si>
    <t>Fingerprint Camera (Agilelite Light System with 4x4 lens barrel)</t>
  </si>
  <si>
    <t>Flow meter, Digital, 1 in, FNPT, 5.35cps, LCD 32ZN69</t>
  </si>
  <si>
    <t>Glass Vacuum Dessicator with Coorstek porcelain plates</t>
  </si>
  <si>
    <t>Light meter (LX- 1108, Lux Foot-candle, Tungsten, flourescent)</t>
  </si>
  <si>
    <t>M16 Rifle (Baby Armalite with magazine)</t>
  </si>
  <si>
    <t>OAKTON WD-35635-00 T-100 Turbidity meter kit</t>
  </si>
  <si>
    <t>Optical Bench full shaper double rod with 1.5 m brass</t>
  </si>
  <si>
    <t>PDO-520 Dissolved Oxygen meter with polarographic type probe</t>
  </si>
  <si>
    <t>Pistol .45 (ACP with magazine)</t>
  </si>
  <si>
    <t>Plankton net  (150µm Mesh, 500mm Frame)</t>
  </si>
  <si>
    <t>Refrigerator (8.6cu Ft. 2door top mount freezer direct cool inverter)</t>
  </si>
  <si>
    <t>Revolver .38 (5 rounds)</t>
  </si>
  <si>
    <t>Spectrophotometer(UV-1800 PC, WR 190-1100nm,SB 2nm, 470*373*187mm, 220V 50/60 Hz )</t>
  </si>
  <si>
    <t>Stevenson Screen, Operating Temperature: -40 0C to + 50 0C with built in heater, Resolution: 0.5 mm Rim diameter: 203 mm</t>
  </si>
  <si>
    <t>Tipping Bucket Rain Gauge and Electric Rain/Snow Gauges (RG-2500-MP-12)</t>
  </si>
  <si>
    <t>Traffic Accident Invistigation Kit</t>
  </si>
  <si>
    <t>Traffic Board Template with complete accessories</t>
  </si>
  <si>
    <t>Vacuum pump (2RS-4 220V 60 Hz 2stage)</t>
  </si>
  <si>
    <t>Datalogger Thermometer, Dual Input
Dual Display
4 digit LCD
MAX, AVG, MIN, HOLD, REL Function
Low Battery Indication
Resolution 0.1°C, 0.1°F
External battery access door for easy battery changing
MAX, AVG, MIN Function</t>
  </si>
  <si>
    <t>iServer MicroServer™ Barometric Pressure, Temperature, and Humidity Transmitters, Virtual Chart Recorder
Web Server Alarms by Email or Text Message 
iBTX-SD: Record Years of Data on Popular SD Cards
No Special Software Required</t>
  </si>
  <si>
    <t>TECHNICAL AND SCIENTIFIC EQUIPMENT</t>
  </si>
  <si>
    <t>Flyers for Advertisement of Graduate School</t>
  </si>
  <si>
    <t>Augmentation of library Collection</t>
  </si>
  <si>
    <t>MAGAZINE 9X12, 12 PAGES,GLOSSY,FULLY COLORED</t>
  </si>
  <si>
    <t xml:space="preserve">Repair/Improvement of Criminology Building at Jhcsc-Dumingag campus,Caridad, Dumingag, Zds
</t>
  </si>
  <si>
    <t>FACILITIES DEV. (Jhcsc-Dumingag campus,Caridad, Dumingag, Zds</t>
  </si>
  <si>
    <t xml:space="preserve">Improvement of Criminology Building at campus,Caridad, Dumingag, Zds
</t>
  </si>
  <si>
    <t>REBMEVON M .RAMIREZ</t>
  </si>
  <si>
    <t xml:space="preserve"> ANNUAL PROCUREMENT PLAN (APP)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</si>
</sst>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0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b/>
      <sz val="16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sz val="11"/>
      <color theme="1"/>
      <name val="Candara"/>
      <family val="2"/>
    </font>
    <font>
      <sz val="14"/>
      <name val="Candara"/>
      <family val="2"/>
    </font>
    <font>
      <sz val="12"/>
      <name val="Candara"/>
      <family val="2"/>
    </font>
    <font>
      <b/>
      <sz val="12"/>
      <color theme="4" tint="-0.499984740745262"/>
      <name val="Candara"/>
      <family val="2"/>
    </font>
    <font>
      <b/>
      <sz val="18"/>
      <name val="Candara"/>
      <family val="2"/>
    </font>
    <font>
      <sz val="12"/>
      <color theme="1"/>
      <name val="Candara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i/>
      <sz val="12"/>
      <color theme="9" tint="-0.249977111117893"/>
      <name val="Candara"/>
      <family val="2"/>
    </font>
    <font>
      <b/>
      <sz val="12"/>
      <color theme="1"/>
      <name val="Candara"/>
      <family val="2"/>
    </font>
    <font>
      <b/>
      <sz val="12"/>
      <color theme="1"/>
      <name val="Calibri"/>
      <family val="2"/>
    </font>
    <font>
      <b/>
      <sz val="12"/>
      <color theme="4" tint="-0.249977111117893"/>
      <name val="Candara"/>
      <family val="2"/>
    </font>
    <font>
      <b/>
      <sz val="12"/>
      <color rgb="FFFF0000"/>
      <name val="Candara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u/>
      <sz val="14"/>
      <name val="Calibri"/>
      <family val="2"/>
    </font>
    <font>
      <b/>
      <u/>
      <sz val="16"/>
      <name val="Calibri"/>
      <family val="2"/>
    </font>
    <font>
      <u/>
      <sz val="14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8"/>
      <name val="Calibri"/>
      <family val="2"/>
    </font>
    <font>
      <sz val="12"/>
      <color rgb="FFFF0000"/>
      <name val="Calibri"/>
      <family val="2"/>
      <scheme val="minor"/>
    </font>
    <font>
      <sz val="10"/>
      <name val="Candara"/>
      <family val="2"/>
    </font>
    <font>
      <b/>
      <sz val="18"/>
      <color theme="4" tint="-0.249977111117893"/>
      <name val="Candara"/>
      <family val="2"/>
    </font>
    <font>
      <b/>
      <sz val="20"/>
      <color rgb="FFFF0000"/>
      <name val="Candara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Border="0" applyAlignment="0" applyProtection="0"/>
    <xf numFmtId="164" fontId="1" fillId="0" borderId="0" applyFont="0" applyBorder="0" applyAlignment="0" applyProtection="0"/>
    <xf numFmtId="0" fontId="1" fillId="0" borderId="0"/>
    <xf numFmtId="164" fontId="1" fillId="0" borderId="0" applyFont="0" applyBorder="0" applyAlignment="0" applyProtection="0"/>
    <xf numFmtId="0" fontId="1" fillId="0" borderId="0"/>
    <xf numFmtId="164" fontId="1" fillId="0" borderId="0" applyFont="0" applyBorder="0" applyAlignment="0" applyProtection="0"/>
    <xf numFmtId="0" fontId="26" fillId="0" borderId="0" applyNumberFormat="0" applyFill="0" applyBorder="0" applyAlignment="0" applyProtection="0"/>
  </cellStyleXfs>
  <cellXfs count="325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0" xfId="5" applyFont="1" applyAlignment="1">
      <alignment horizontal="center"/>
    </xf>
    <xf numFmtId="0" fontId="4" fillId="0" borderId="2" xfId="5" applyFont="1" applyBorder="1"/>
    <xf numFmtId="0" fontId="4" fillId="0" borderId="3" xfId="5" applyFont="1" applyBorder="1"/>
    <xf numFmtId="0" fontId="4" fillId="0" borderId="4" xfId="5" applyFont="1" applyBorder="1"/>
    <xf numFmtId="0" fontId="4" fillId="0" borderId="4" xfId="5" applyFont="1" applyBorder="1" applyAlignment="1">
      <alignment horizontal="center"/>
    </xf>
    <xf numFmtId="0" fontId="4" fillId="0" borderId="5" xfId="5" applyFont="1" applyBorder="1"/>
    <xf numFmtId="0" fontId="5" fillId="0" borderId="6" xfId="5" applyFont="1" applyBorder="1" applyAlignment="1">
      <alignment horizontal="center" wrapText="1"/>
    </xf>
    <xf numFmtId="0" fontId="5" fillId="0" borderId="6" xfId="5" applyFont="1" applyBorder="1" applyAlignment="1">
      <alignment horizontal="center" vertical="center" wrapText="1"/>
    </xf>
    <xf numFmtId="0" fontId="4" fillId="2" borderId="9" xfId="5" applyFont="1" applyFill="1" applyBorder="1"/>
    <xf numFmtId="0" fontId="4" fillId="2" borderId="9" xfId="5" applyFont="1" applyFill="1" applyBorder="1" applyAlignment="1">
      <alignment horizontal="center"/>
    </xf>
    <xf numFmtId="4" fontId="6" fillId="2" borderId="9" xfId="5" applyNumberFormat="1" applyFont="1" applyFill="1" applyBorder="1"/>
    <xf numFmtId="164" fontId="6" fillId="2" borderId="9" xfId="6" applyFont="1" applyFill="1" applyBorder="1"/>
    <xf numFmtId="0" fontId="4" fillId="2" borderId="10" xfId="5" applyFont="1" applyFill="1" applyBorder="1" applyAlignment="1">
      <alignment horizontal="left" vertical="center"/>
    </xf>
    <xf numFmtId="0" fontId="4" fillId="3" borderId="9" xfId="5" applyFont="1" applyFill="1" applyBorder="1"/>
    <xf numFmtId="0" fontId="4" fillId="3" borderId="9" xfId="5" applyFont="1" applyFill="1" applyBorder="1" applyAlignment="1">
      <alignment horizontal="center"/>
    </xf>
    <xf numFmtId="0" fontId="4" fillId="3" borderId="9" xfId="5" applyFont="1" applyFill="1" applyBorder="1" applyAlignment="1">
      <alignment horizontal="center" vertical="center"/>
    </xf>
    <xf numFmtId="0" fontId="4" fillId="0" borderId="7" xfId="5" applyFont="1" applyBorder="1" applyAlignment="1">
      <alignment vertical="center"/>
    </xf>
    <xf numFmtId="0" fontId="4" fillId="0" borderId="7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/>
    </xf>
    <xf numFmtId="0" fontId="4" fillId="0" borderId="7" xfId="5" applyFont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4" fillId="3" borderId="9" xfId="5" applyFont="1" applyFill="1" applyBorder="1" applyAlignment="1">
      <alignment vertical="center" wrapText="1"/>
    </xf>
    <xf numFmtId="0" fontId="4" fillId="3" borderId="10" xfId="5" applyFont="1" applyFill="1" applyBorder="1" applyAlignment="1">
      <alignment horizontal="left" vertical="center"/>
    </xf>
    <xf numFmtId="0" fontId="4" fillId="3" borderId="0" xfId="5" applyFont="1" applyFill="1"/>
    <xf numFmtId="0" fontId="4" fillId="3" borderId="0" xfId="5" applyFont="1" applyFill="1" applyAlignment="1">
      <alignment horizontal="center"/>
    </xf>
    <xf numFmtId="0" fontId="4" fillId="3" borderId="0" xfId="5" applyFont="1" applyFill="1" applyAlignment="1">
      <alignment horizontal="center" vertical="center"/>
    </xf>
    <xf numFmtId="0" fontId="4" fillId="3" borderId="11" xfId="5" applyFont="1" applyFill="1" applyBorder="1" applyAlignment="1">
      <alignment horizontal="left" vertical="center"/>
    </xf>
    <xf numFmtId="0" fontId="4" fillId="3" borderId="0" xfId="5" applyFont="1" applyFill="1" applyAlignment="1">
      <alignment vertical="center"/>
    </xf>
    <xf numFmtId="0" fontId="4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left" vertical="center"/>
    </xf>
    <xf numFmtId="0" fontId="4" fillId="3" borderId="9" xfId="5" applyFont="1" applyFill="1" applyBorder="1" applyAlignment="1">
      <alignment vertical="center"/>
    </xf>
    <xf numFmtId="0" fontId="4" fillId="3" borderId="10" xfId="5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0" borderId="0" xfId="0" applyFont="1"/>
    <xf numFmtId="0" fontId="8" fillId="2" borderId="9" xfId="5" applyFont="1" applyFill="1" applyBorder="1"/>
    <xf numFmtId="0" fontId="8" fillId="2" borderId="9" xfId="5" applyFont="1" applyFill="1" applyBorder="1" applyAlignment="1">
      <alignment horizontal="center"/>
    </xf>
    <xf numFmtId="0" fontId="8" fillId="2" borderId="10" xfId="5" applyFont="1" applyFill="1" applyBorder="1"/>
    <xf numFmtId="0" fontId="8" fillId="0" borderId="0" xfId="5" applyFont="1"/>
    <xf numFmtId="0" fontId="4" fillId="0" borderId="0" xfId="5" applyFont="1" applyAlignment="1">
      <alignment horizontal="center" vertical="center"/>
    </xf>
    <xf numFmtId="0" fontId="9" fillId="0" borderId="0" xfId="5" applyFont="1"/>
    <xf numFmtId="0" fontId="4" fillId="0" borderId="7" xfId="5" applyFont="1" applyBorder="1" applyAlignment="1">
      <alignment horizontal="center" vertical="top" wrapText="1"/>
    </xf>
    <xf numFmtId="0" fontId="4" fillId="5" borderId="9" xfId="5" applyFont="1" applyFill="1" applyBorder="1"/>
    <xf numFmtId="0" fontId="4" fillId="5" borderId="9" xfId="5" applyFont="1" applyFill="1" applyBorder="1" applyAlignment="1">
      <alignment horizontal="center"/>
    </xf>
    <xf numFmtId="0" fontId="4" fillId="5" borderId="9" xfId="5" applyFont="1" applyFill="1" applyBorder="1" applyAlignment="1">
      <alignment horizontal="center" vertical="center"/>
    </xf>
    <xf numFmtId="164" fontId="6" fillId="5" borderId="9" xfId="1" applyFont="1" applyFill="1" applyBorder="1"/>
    <xf numFmtId="0" fontId="4" fillId="5" borderId="10" xfId="5" applyFont="1" applyFill="1" applyBorder="1"/>
    <xf numFmtId="0" fontId="4" fillId="0" borderId="9" xfId="5" applyFont="1" applyBorder="1" applyAlignment="1">
      <alignment horizontal="left" vertical="top" wrapText="1"/>
    </xf>
    <xf numFmtId="0" fontId="4" fillId="0" borderId="7" xfId="5" applyFont="1" applyBorder="1" applyAlignment="1">
      <alignment horizontal="center" vertical="top"/>
    </xf>
    <xf numFmtId="0" fontId="7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 wrapText="1"/>
    </xf>
    <xf numFmtId="0" fontId="4" fillId="4" borderId="4" xfId="5" applyFont="1" applyFill="1" applyBorder="1"/>
    <xf numFmtId="0" fontId="4" fillId="4" borderId="4" xfId="5" applyFont="1" applyFill="1" applyBorder="1" applyAlignment="1">
      <alignment horizontal="center"/>
    </xf>
    <xf numFmtId="164" fontId="6" fillId="4" borderId="4" xfId="6" applyFont="1" applyFill="1" applyBorder="1"/>
    <xf numFmtId="0" fontId="4" fillId="4" borderId="5" xfId="5" applyFont="1" applyFill="1" applyBorder="1" applyAlignment="1">
      <alignment horizontal="left" vertical="center"/>
    </xf>
    <xf numFmtId="164" fontId="4" fillId="0" borderId="0" xfId="5" applyNumberFormat="1" applyFont="1" applyAlignment="1">
      <alignment vertical="center"/>
    </xf>
    <xf numFmtId="4" fontId="4" fillId="0" borderId="0" xfId="5" applyNumberFormat="1" applyFont="1" applyAlignment="1">
      <alignment vertical="center"/>
    </xf>
    <xf numFmtId="43" fontId="4" fillId="0" borderId="0" xfId="5" applyNumberFormat="1" applyFont="1" applyAlignment="1">
      <alignment vertical="center"/>
    </xf>
    <xf numFmtId="164" fontId="10" fillId="4" borderId="4" xfId="6" applyFont="1" applyFill="1" applyBorder="1"/>
    <xf numFmtId="0" fontId="4" fillId="0" borderId="7" xfId="5" applyFont="1" applyBorder="1"/>
    <xf numFmtId="0" fontId="4" fillId="0" borderId="10" xfId="5" applyFont="1" applyBorder="1" applyAlignment="1">
      <alignment horizontal="left" vertical="top" wrapText="1"/>
    </xf>
    <xf numFmtId="0" fontId="4" fillId="0" borderId="10" xfId="5" applyFont="1" applyBorder="1" applyAlignment="1">
      <alignment horizontal="left" vertical="center" wrapText="1"/>
    </xf>
    <xf numFmtId="0" fontId="6" fillId="2" borderId="7" xfId="5" applyFont="1" applyFill="1" applyBorder="1"/>
    <xf numFmtId="0" fontId="5" fillId="5" borderId="7" xfId="5" applyFont="1" applyFill="1" applyBorder="1"/>
    <xf numFmtId="0" fontId="5" fillId="3" borderId="7" xfId="5" applyFont="1" applyFill="1" applyBorder="1"/>
    <xf numFmtId="0" fontId="2" fillId="3" borderId="7" xfId="0" applyFont="1" applyFill="1" applyBorder="1"/>
    <xf numFmtId="0" fontId="6" fillId="4" borderId="7" xfId="5" applyFont="1" applyFill="1" applyBorder="1"/>
    <xf numFmtId="0" fontId="7" fillId="0" borderId="7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left" vertical="center" wrapText="1"/>
    </xf>
    <xf numFmtId="0" fontId="4" fillId="6" borderId="7" xfId="5" applyFont="1" applyFill="1" applyBorder="1" applyAlignment="1">
      <alignment vertical="center"/>
    </xf>
    <xf numFmtId="0" fontId="4" fillId="6" borderId="10" xfId="5" applyFont="1" applyFill="1" applyBorder="1" applyAlignment="1">
      <alignment horizontal="left" vertical="center" wrapText="1"/>
    </xf>
    <xf numFmtId="0" fontId="4" fillId="6" borderId="7" xfId="5" applyFont="1" applyFill="1" applyBorder="1" applyAlignment="1">
      <alignment horizontal="center" vertical="center" wrapText="1"/>
    </xf>
    <xf numFmtId="0" fontId="4" fillId="6" borderId="7" xfId="5" applyFont="1" applyFill="1" applyBorder="1" applyAlignment="1">
      <alignment horizontal="left" vertical="center" wrapText="1"/>
    </xf>
    <xf numFmtId="0" fontId="4" fillId="6" borderId="0" xfId="5" applyFont="1" applyFill="1" applyAlignment="1">
      <alignment vertical="center"/>
    </xf>
    <xf numFmtId="0" fontId="2" fillId="6" borderId="7" xfId="0" applyFont="1" applyFill="1" applyBorder="1" applyAlignment="1">
      <alignment horizontal="right"/>
    </xf>
    <xf numFmtId="0" fontId="4" fillId="6" borderId="7" xfId="5" applyFont="1" applyFill="1" applyBorder="1" applyAlignment="1">
      <alignment horizontal="right" vertical="center"/>
    </xf>
    <xf numFmtId="0" fontId="4" fillId="7" borderId="7" xfId="5" applyFont="1" applyFill="1" applyBorder="1" applyAlignment="1">
      <alignment vertical="center"/>
    </xf>
    <xf numFmtId="0" fontId="4" fillId="7" borderId="7" xfId="5" applyFont="1" applyFill="1" applyBorder="1" applyAlignment="1">
      <alignment horizontal="right" vertical="center"/>
    </xf>
    <xf numFmtId="0" fontId="4" fillId="7" borderId="10" xfId="5" applyFont="1" applyFill="1" applyBorder="1" applyAlignment="1">
      <alignment horizontal="left" vertical="center" wrapText="1"/>
    </xf>
    <xf numFmtId="0" fontId="4" fillId="7" borderId="7" xfId="5" applyFont="1" applyFill="1" applyBorder="1" applyAlignment="1">
      <alignment horizontal="center" vertical="center" wrapText="1"/>
    </xf>
    <xf numFmtId="0" fontId="4" fillId="7" borderId="7" xfId="5" applyFont="1" applyFill="1" applyBorder="1" applyAlignment="1">
      <alignment horizontal="left" vertical="center" wrapText="1"/>
    </xf>
    <xf numFmtId="0" fontId="4" fillId="7" borderId="0" xfId="5" applyFont="1" applyFill="1" applyAlignment="1">
      <alignment vertical="center"/>
    </xf>
    <xf numFmtId="0" fontId="4" fillId="6" borderId="8" xfId="5" applyFont="1" applyFill="1" applyBorder="1" applyAlignment="1">
      <alignment vertical="center"/>
    </xf>
    <xf numFmtId="0" fontId="2" fillId="7" borderId="7" xfId="0" applyFont="1" applyFill="1" applyBorder="1" applyAlignment="1">
      <alignment horizontal="right"/>
    </xf>
    <xf numFmtId="0" fontId="4" fillId="6" borderId="9" xfId="5" applyFont="1" applyFill="1" applyBorder="1" applyAlignment="1">
      <alignment horizontal="left" vertical="center" wrapText="1"/>
    </xf>
    <xf numFmtId="0" fontId="4" fillId="6" borderId="9" xfId="5" applyFont="1" applyFill="1" applyBorder="1" applyAlignment="1">
      <alignment horizontal="center" vertical="center" wrapText="1"/>
    </xf>
    <xf numFmtId="0" fontId="4" fillId="6" borderId="9" xfId="5" applyFont="1" applyFill="1" applyBorder="1" applyAlignment="1">
      <alignment vertical="center"/>
    </xf>
    <xf numFmtId="0" fontId="2" fillId="6" borderId="7" xfId="0" applyFont="1" applyFill="1" applyBorder="1"/>
    <xf numFmtId="0" fontId="7" fillId="6" borderId="9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164" fontId="6" fillId="6" borderId="9" xfId="1" applyFont="1" applyFill="1" applyBorder="1"/>
    <xf numFmtId="0" fontId="7" fillId="6" borderId="10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164" fontId="4" fillId="0" borderId="0" xfId="1" applyFont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left" vertical="center" wrapText="1"/>
    </xf>
    <xf numFmtId="0" fontId="4" fillId="0" borderId="7" xfId="5" applyFont="1" applyBorder="1" applyAlignment="1">
      <alignment horizontal="left" vertical="top" wrapText="1"/>
    </xf>
    <xf numFmtId="0" fontId="4" fillId="8" borderId="7" xfId="5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vertical="top" wrapText="1"/>
    </xf>
    <xf numFmtId="0" fontId="4" fillId="8" borderId="4" xfId="5" applyFont="1" applyFill="1" applyBorder="1" applyAlignment="1">
      <alignment horizontal="center" vertical="center" wrapText="1"/>
    </xf>
    <xf numFmtId="0" fontId="4" fillId="8" borderId="4" xfId="5" applyFont="1" applyFill="1" applyBorder="1" applyAlignment="1">
      <alignment horizontal="center" vertical="center"/>
    </xf>
    <xf numFmtId="0" fontId="4" fillId="8" borderId="4" xfId="5" applyFont="1" applyFill="1" applyBorder="1" applyAlignment="1">
      <alignment vertical="center"/>
    </xf>
    <xf numFmtId="0" fontId="13" fillId="8" borderId="5" xfId="0" applyFont="1" applyFill="1" applyBorder="1" applyAlignment="1">
      <alignment wrapText="1"/>
    </xf>
    <xf numFmtId="17" fontId="4" fillId="0" borderId="7" xfId="5" applyNumberFormat="1" applyFont="1" applyBorder="1" applyAlignment="1">
      <alignment horizontal="center" vertical="center"/>
    </xf>
    <xf numFmtId="17" fontId="4" fillId="0" borderId="7" xfId="5" applyNumberFormat="1" applyFont="1" applyBorder="1" applyAlignment="1">
      <alignment horizontal="center" vertical="center" wrapText="1"/>
    </xf>
    <xf numFmtId="0" fontId="5" fillId="0" borderId="12" xfId="5" applyFont="1" applyBorder="1"/>
    <xf numFmtId="0" fontId="4" fillId="0" borderId="13" xfId="5" applyFont="1" applyBorder="1"/>
    <xf numFmtId="0" fontId="4" fillId="0" borderId="13" xfId="5" applyFont="1" applyBorder="1" applyAlignment="1">
      <alignment horizontal="center"/>
    </xf>
    <xf numFmtId="164" fontId="6" fillId="0" borderId="13" xfId="1" applyFont="1" applyBorder="1"/>
    <xf numFmtId="4" fontId="6" fillId="0" borderId="13" xfId="5" applyNumberFormat="1" applyFont="1" applyBorder="1"/>
    <xf numFmtId="4" fontId="4" fillId="0" borderId="11" xfId="5" applyNumberFormat="1" applyFont="1" applyBorder="1"/>
    <xf numFmtId="0" fontId="6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4" fillId="0" borderId="6" xfId="5" applyFont="1" applyBorder="1" applyAlignment="1">
      <alignment horizontal="left" vertical="top" wrapText="1"/>
    </xf>
    <xf numFmtId="164" fontId="14" fillId="5" borderId="9" xfId="1" applyFont="1" applyFill="1" applyBorder="1"/>
    <xf numFmtId="4" fontId="14" fillId="5" borderId="9" xfId="1" applyNumberFormat="1" applyFont="1" applyFill="1" applyBorder="1"/>
    <xf numFmtId="164" fontId="14" fillId="3" borderId="9" xfId="1" applyFont="1" applyFill="1" applyBorder="1"/>
    <xf numFmtId="0" fontId="9" fillId="0" borderId="0" xfId="5" applyFont="1" applyAlignment="1">
      <alignment horizontal="right"/>
    </xf>
    <xf numFmtId="0" fontId="9" fillId="0" borderId="4" xfId="5" applyFont="1" applyBorder="1"/>
    <xf numFmtId="0" fontId="9" fillId="0" borderId="4" xfId="5" applyFont="1" applyBorder="1" applyAlignment="1">
      <alignment horizontal="right"/>
    </xf>
    <xf numFmtId="0" fontId="9" fillId="0" borderId="7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/>
    </xf>
    <xf numFmtId="4" fontId="9" fillId="2" borderId="9" xfId="5" applyNumberFormat="1" applyFont="1" applyFill="1" applyBorder="1"/>
    <xf numFmtId="4" fontId="9" fillId="2" borderId="9" xfId="5" applyNumberFormat="1" applyFont="1" applyFill="1" applyBorder="1" applyAlignment="1">
      <alignment horizontal="right"/>
    </xf>
    <xf numFmtId="43" fontId="15" fillId="2" borderId="9" xfId="5" applyNumberFormat="1" applyFont="1" applyFill="1" applyBorder="1"/>
    <xf numFmtId="4" fontId="6" fillId="5" borderId="9" xfId="5" applyNumberFormat="1" applyFont="1" applyFill="1" applyBorder="1"/>
    <xf numFmtId="4" fontId="9" fillId="0" borderId="7" xfId="5" applyNumberFormat="1" applyFont="1" applyBorder="1" applyAlignment="1">
      <alignment horizontal="center" vertical="top"/>
    </xf>
    <xf numFmtId="4" fontId="9" fillId="0" borderId="7" xfId="5" applyNumberFormat="1" applyFont="1" applyBorder="1" applyAlignment="1">
      <alignment horizontal="right" vertical="top"/>
    </xf>
    <xf numFmtId="0" fontId="9" fillId="2" borderId="9" xfId="5" applyFont="1" applyFill="1" applyBorder="1"/>
    <xf numFmtId="4" fontId="6" fillId="3" borderId="7" xfId="5" applyNumberFormat="1" applyFont="1" applyFill="1" applyBorder="1" applyAlignment="1">
      <alignment horizontal="right" vertical="center"/>
    </xf>
    <xf numFmtId="4" fontId="6" fillId="3" borderId="9" xfId="5" applyNumberFormat="1" applyFont="1" applyFill="1" applyBorder="1"/>
    <xf numFmtId="4" fontId="9" fillId="0" borderId="7" xfId="5" applyNumberFormat="1" applyFont="1" applyBorder="1" applyAlignment="1">
      <alignment horizontal="right" vertical="center"/>
    </xf>
    <xf numFmtId="4" fontId="9" fillId="0" borderId="10" xfId="5" applyNumberFormat="1" applyFont="1" applyBorder="1" applyAlignment="1">
      <alignment horizontal="center" vertical="center"/>
    </xf>
    <xf numFmtId="4" fontId="9" fillId="3" borderId="7" xfId="5" applyNumberFormat="1" applyFont="1" applyFill="1" applyBorder="1" applyAlignment="1">
      <alignment horizontal="right" vertical="center"/>
    </xf>
    <xf numFmtId="4" fontId="9" fillId="3" borderId="0" xfId="5" applyNumberFormat="1" applyFont="1" applyFill="1"/>
    <xf numFmtId="4" fontId="6" fillId="3" borderId="7" xfId="0" applyNumberFormat="1" applyFont="1" applyFill="1" applyBorder="1" applyAlignment="1">
      <alignment horizontal="right" vertical="center"/>
    </xf>
    <xf numFmtId="4" fontId="12" fillId="3" borderId="13" xfId="0" applyNumberFormat="1" applyFont="1" applyFill="1" applyBorder="1"/>
    <xf numFmtId="4" fontId="9" fillId="0" borderId="7" xfId="5" applyNumberFormat="1" applyFont="1" applyBorder="1" applyAlignment="1">
      <alignment horizontal="center" vertical="center"/>
    </xf>
    <xf numFmtId="4" fontId="9" fillId="0" borderId="13" xfId="5" applyNumberFormat="1" applyFont="1" applyBorder="1" applyAlignment="1">
      <alignment horizontal="center" vertical="center"/>
    </xf>
    <xf numFmtId="4" fontId="12" fillId="3" borderId="9" xfId="0" applyNumberFormat="1" applyFont="1" applyFill="1" applyBorder="1"/>
    <xf numFmtId="4" fontId="6" fillId="3" borderId="7" xfId="0" applyNumberFormat="1" applyFont="1" applyFill="1" applyBorder="1" applyAlignment="1">
      <alignment horizontal="center" vertical="center"/>
    </xf>
    <xf numFmtId="4" fontId="9" fillId="3" borderId="13" xfId="0" applyNumberFormat="1" applyFont="1" applyFill="1" applyBorder="1"/>
    <xf numFmtId="0" fontId="12" fillId="3" borderId="13" xfId="0" applyFont="1" applyFill="1" applyBorder="1"/>
    <xf numFmtId="4" fontId="9" fillId="8" borderId="7" xfId="5" applyNumberFormat="1" applyFont="1" applyFill="1" applyBorder="1" applyAlignment="1">
      <alignment horizontal="right" vertical="center"/>
    </xf>
    <xf numFmtId="4" fontId="9" fillId="8" borderId="4" xfId="5" applyNumberFormat="1" applyFont="1" applyFill="1" applyBorder="1" applyAlignment="1">
      <alignment horizontal="center" vertical="center"/>
    </xf>
    <xf numFmtId="164" fontId="6" fillId="8" borderId="4" xfId="1" applyFont="1" applyFill="1" applyBorder="1" applyAlignment="1">
      <alignment vertical="center"/>
    </xf>
    <xf numFmtId="0" fontId="9" fillId="4" borderId="7" xfId="5" applyFont="1" applyFill="1" applyBorder="1" applyAlignment="1">
      <alignment horizontal="right"/>
    </xf>
    <xf numFmtId="0" fontId="9" fillId="4" borderId="4" xfId="5" applyFont="1" applyFill="1" applyBorder="1"/>
    <xf numFmtId="4" fontId="16" fillId="6" borderId="7" xfId="0" applyNumberFormat="1" applyFont="1" applyFill="1" applyBorder="1" applyAlignment="1">
      <alignment horizontal="center" vertical="center"/>
    </xf>
    <xf numFmtId="4" fontId="16" fillId="6" borderId="7" xfId="0" applyNumberFormat="1" applyFont="1" applyFill="1" applyBorder="1" applyAlignment="1">
      <alignment horizontal="right" vertical="center"/>
    </xf>
    <xf numFmtId="4" fontId="6" fillId="6" borderId="13" xfId="0" applyNumberFormat="1" applyFont="1" applyFill="1" applyBorder="1"/>
    <xf numFmtId="4" fontId="9" fillId="7" borderId="7" xfId="5" applyNumberFormat="1" applyFont="1" applyFill="1" applyBorder="1" applyAlignment="1">
      <alignment horizontal="right" vertical="center"/>
    </xf>
    <xf numFmtId="4" fontId="9" fillId="7" borderId="10" xfId="5" applyNumberFormat="1" applyFont="1" applyFill="1" applyBorder="1" applyAlignment="1">
      <alignment horizontal="center" vertical="center"/>
    </xf>
    <xf numFmtId="4" fontId="9" fillId="6" borderId="10" xfId="5" applyNumberFormat="1" applyFont="1" applyFill="1" applyBorder="1" applyAlignment="1">
      <alignment horizontal="center" vertical="center"/>
    </xf>
    <xf numFmtId="4" fontId="6" fillId="6" borderId="7" xfId="1" applyNumberFormat="1" applyFont="1" applyFill="1" applyBorder="1" applyAlignment="1">
      <alignment vertical="center"/>
    </xf>
    <xf numFmtId="4" fontId="12" fillId="6" borderId="9" xfId="0" applyNumberFormat="1" applyFont="1" applyFill="1" applyBorder="1"/>
    <xf numFmtId="4" fontId="6" fillId="6" borderId="9" xfId="1" applyNumberFormat="1" applyFont="1" applyFill="1" applyBorder="1" applyAlignment="1">
      <alignment horizontal="center" vertical="center"/>
    </xf>
    <xf numFmtId="4" fontId="6" fillId="6" borderId="9" xfId="1" applyNumberFormat="1" applyFont="1" applyFill="1" applyBorder="1" applyAlignment="1">
      <alignment horizontal="right" vertical="center"/>
    </xf>
    <xf numFmtId="4" fontId="9" fillId="6" borderId="9" xfId="5" applyNumberFormat="1" applyFont="1" applyFill="1" applyBorder="1" applyAlignment="1">
      <alignment horizontal="center" vertical="center"/>
    </xf>
    <xf numFmtId="4" fontId="18" fillId="6" borderId="7" xfId="1" applyNumberFormat="1" applyFont="1" applyFill="1" applyBorder="1"/>
    <xf numFmtId="4" fontId="18" fillId="6" borderId="9" xfId="1" applyNumberFormat="1" applyFont="1" applyFill="1" applyBorder="1" applyAlignment="1">
      <alignment vertical="center"/>
    </xf>
    <xf numFmtId="0" fontId="19" fillId="2" borderId="8" xfId="5" applyFont="1" applyFill="1" applyBorder="1"/>
    <xf numFmtId="0" fontId="9" fillId="0" borderId="13" xfId="5" applyFont="1" applyBorder="1"/>
    <xf numFmtId="4" fontId="9" fillId="0" borderId="0" xfId="5" applyNumberFormat="1" applyFont="1" applyAlignment="1">
      <alignment horizontal="right"/>
    </xf>
    <xf numFmtId="4" fontId="6" fillId="0" borderId="0" xfId="5" applyNumberFormat="1" applyFont="1"/>
    <xf numFmtId="17" fontId="4" fillId="0" borderId="6" xfId="5" applyNumberFormat="1" applyFont="1" applyBorder="1" applyAlignment="1">
      <alignment horizontal="center" vertical="top" wrapText="1"/>
    </xf>
    <xf numFmtId="164" fontId="6" fillId="8" borderId="4" xfId="5" applyNumberFormat="1" applyFont="1" applyFill="1" applyBorder="1" applyAlignment="1">
      <alignment vertical="center"/>
    </xf>
    <xf numFmtId="4" fontId="16" fillId="6" borderId="13" xfId="0" applyNumberFormat="1" applyFont="1" applyFill="1" applyBorder="1"/>
    <xf numFmtId="4" fontId="6" fillId="6" borderId="9" xfId="1" applyNumberFormat="1" applyFont="1" applyFill="1" applyBorder="1" applyAlignment="1">
      <alignment vertical="center"/>
    </xf>
    <xf numFmtId="0" fontId="6" fillId="0" borderId="0" xfId="5" applyFont="1"/>
    <xf numFmtId="0" fontId="6" fillId="0" borderId="4" xfId="5" applyFont="1" applyBorder="1"/>
    <xf numFmtId="0" fontId="6" fillId="0" borderId="7" xfId="5" applyFont="1" applyBorder="1" applyAlignment="1">
      <alignment vertical="center"/>
    </xf>
    <xf numFmtId="0" fontId="6" fillId="3" borderId="9" xfId="5" applyFont="1" applyFill="1" applyBorder="1"/>
    <xf numFmtId="164" fontId="14" fillId="0" borderId="7" xfId="1" applyFont="1" applyBorder="1"/>
    <xf numFmtId="0" fontId="6" fillId="3" borderId="0" xfId="5" applyFont="1" applyFill="1"/>
    <xf numFmtId="0" fontId="16" fillId="3" borderId="13" xfId="0" applyFont="1" applyFill="1" applyBorder="1"/>
    <xf numFmtId="0" fontId="16" fillId="3" borderId="9" xfId="0" applyFont="1" applyFill="1" applyBorder="1"/>
    <xf numFmtId="164" fontId="6" fillId="0" borderId="7" xfId="1" applyFont="1" applyBorder="1"/>
    <xf numFmtId="4" fontId="6" fillId="7" borderId="7" xfId="1" applyNumberFormat="1" applyFont="1" applyFill="1" applyBorder="1"/>
    <xf numFmtId="4" fontId="6" fillId="7" borderId="7" xfId="1" applyNumberFormat="1" applyFont="1" applyFill="1" applyBorder="1" applyAlignment="1">
      <alignment vertical="center"/>
    </xf>
    <xf numFmtId="0" fontId="6" fillId="0" borderId="0" xfId="5" applyFont="1" applyAlignment="1">
      <alignment vertical="center"/>
    </xf>
    <xf numFmtId="4" fontId="17" fillId="3" borderId="7" xfId="0" applyNumberFormat="1" applyFont="1" applyFill="1" applyBorder="1" applyAlignment="1">
      <alignment horizontal="right" vertical="center"/>
    </xf>
    <xf numFmtId="164" fontId="14" fillId="0" borderId="7" xfId="1" applyFont="1" applyBorder="1" applyAlignment="1">
      <alignment horizontal="right" vertical="center"/>
    </xf>
    <xf numFmtId="43" fontId="6" fillId="0" borderId="0" xfId="5" applyNumberFormat="1" applyFont="1"/>
    <xf numFmtId="164" fontId="14" fillId="3" borderId="9" xfId="1" applyFont="1" applyFill="1" applyBorder="1" applyAlignment="1">
      <alignment horizontal="right"/>
    </xf>
    <xf numFmtId="164" fontId="6" fillId="3" borderId="9" xfId="1" applyFont="1" applyFill="1" applyBorder="1" applyAlignment="1">
      <alignment horizontal="right"/>
    </xf>
    <xf numFmtId="164" fontId="6" fillId="0" borderId="7" xfId="1" applyFont="1" applyBorder="1" applyAlignment="1">
      <alignment horizontal="right"/>
    </xf>
    <xf numFmtId="164" fontId="6" fillId="3" borderId="4" xfId="1" applyFont="1" applyFill="1" applyBorder="1" applyAlignment="1">
      <alignment horizontal="right"/>
    </xf>
    <xf numFmtId="4" fontId="16" fillId="3" borderId="7" xfId="0" applyNumberFormat="1" applyFont="1" applyFill="1" applyBorder="1" applyAlignment="1">
      <alignment horizontal="right" vertical="center"/>
    </xf>
    <xf numFmtId="164" fontId="6" fillId="3" borderId="13" xfId="1" applyFont="1" applyFill="1" applyBorder="1" applyAlignment="1">
      <alignment horizontal="right"/>
    </xf>
    <xf numFmtId="164" fontId="6" fillId="0" borderId="7" xfId="1" applyFont="1" applyBorder="1" applyAlignment="1">
      <alignment horizontal="right" vertical="center"/>
    </xf>
    <xf numFmtId="0" fontId="4" fillId="0" borderId="0" xfId="5" quotePrefix="1" applyFont="1"/>
    <xf numFmtId="0" fontId="6" fillId="0" borderId="7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4" fontId="9" fillId="0" borderId="10" xfId="5" applyNumberFormat="1" applyFont="1" applyBorder="1" applyAlignment="1">
      <alignment horizontal="right" vertical="center"/>
    </xf>
    <xf numFmtId="164" fontId="9" fillId="0" borderId="0" xfId="5" applyNumberFormat="1" applyFont="1" applyAlignment="1">
      <alignment horizontal="right" vertical="center"/>
    </xf>
    <xf numFmtId="4" fontId="16" fillId="6" borderId="7" xfId="0" applyNumberFormat="1" applyFont="1" applyFill="1" applyBorder="1" applyAlignment="1">
      <alignment horizontal="right"/>
    </xf>
    <xf numFmtId="164" fontId="19" fillId="0" borderId="7" xfId="1" applyFont="1" applyBorder="1" applyAlignment="1">
      <alignment vertical="top"/>
    </xf>
    <xf numFmtId="164" fontId="20" fillId="0" borderId="7" xfId="1" applyFont="1" applyBorder="1" applyAlignment="1">
      <alignment vertical="top"/>
    </xf>
    <xf numFmtId="0" fontId="19" fillId="0" borderId="7" xfId="5" applyFont="1" applyBorder="1" applyAlignment="1">
      <alignment vertical="center"/>
    </xf>
    <xf numFmtId="0" fontId="5" fillId="3" borderId="14" xfId="5" applyFont="1" applyFill="1" applyBorder="1"/>
    <xf numFmtId="4" fontId="9" fillId="3" borderId="14" xfId="5" applyNumberFormat="1" applyFont="1" applyFill="1" applyBorder="1" applyAlignment="1">
      <alignment horizontal="right" vertical="center"/>
    </xf>
    <xf numFmtId="0" fontId="0" fillId="0" borderId="7" xfId="0" applyBorder="1"/>
    <xf numFmtId="4" fontId="0" fillId="0" borderId="7" xfId="0" applyNumberFormat="1" applyBorder="1"/>
    <xf numFmtId="0" fontId="23" fillId="0" borderId="7" xfId="0" applyFont="1" applyBorder="1"/>
    <xf numFmtId="3" fontId="0" fillId="0" borderId="7" xfId="0" applyNumberFormat="1" applyBorder="1"/>
    <xf numFmtId="4" fontId="24" fillId="0" borderId="7" xfId="0" applyNumberFormat="1" applyFont="1" applyBorder="1"/>
    <xf numFmtId="4" fontId="23" fillId="0" borderId="7" xfId="0" applyNumberFormat="1" applyFont="1" applyBorder="1"/>
    <xf numFmtId="0" fontId="0" fillId="0" borderId="7" xfId="0" applyBorder="1" applyAlignment="1">
      <alignment wrapText="1"/>
    </xf>
    <xf numFmtId="0" fontId="0" fillId="11" borderId="7" xfId="0" applyFill="1" applyBorder="1"/>
    <xf numFmtId="4" fontId="0" fillId="0" borderId="0" xfId="0" applyNumberFormat="1"/>
    <xf numFmtId="0" fontId="0" fillId="0" borderId="8" xfId="0" applyBorder="1"/>
    <xf numFmtId="0" fontId="13" fillId="0" borderId="7" xfId="0" applyFont="1" applyBorder="1" applyAlignment="1">
      <alignment wrapText="1"/>
    </xf>
    <xf numFmtId="0" fontId="13" fillId="0" borderId="7" xfId="0" applyFont="1" applyBorder="1"/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5" fillId="0" borderId="7" xfId="0" applyFont="1" applyBorder="1"/>
    <xf numFmtId="0" fontId="23" fillId="0" borderId="7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4" fontId="27" fillId="5" borderId="9" xfId="7" applyNumberFormat="1" applyFont="1" applyFill="1" applyBorder="1" applyAlignment="1">
      <alignment horizontal="right" vertical="center"/>
    </xf>
    <xf numFmtId="4" fontId="27" fillId="3" borderId="7" xfId="7" applyNumberFormat="1" applyFont="1" applyFill="1" applyBorder="1" applyAlignment="1">
      <alignment horizontal="right" vertical="center"/>
    </xf>
    <xf numFmtId="4" fontId="28" fillId="0" borderId="7" xfId="7" applyNumberFormat="1" applyFont="1" applyBorder="1" applyAlignment="1">
      <alignment horizontal="right" vertical="center"/>
    </xf>
    <xf numFmtId="4" fontId="29" fillId="0" borderId="7" xfId="7" applyNumberFormat="1" applyFont="1" applyBorder="1"/>
    <xf numFmtId="4" fontId="27" fillId="3" borderId="14" xfId="7" applyNumberFormat="1" applyFont="1" applyFill="1" applyBorder="1" applyAlignment="1">
      <alignment horizontal="right" vertical="center"/>
    </xf>
    <xf numFmtId="4" fontId="30" fillId="0" borderId="7" xfId="7" applyNumberFormat="1" applyFont="1" applyBorder="1"/>
    <xf numFmtId="4" fontId="27" fillId="3" borderId="13" xfId="7" applyNumberFormat="1" applyFont="1" applyFill="1" applyBorder="1" applyAlignment="1">
      <alignment horizontal="right" vertical="center"/>
    </xf>
    <xf numFmtId="4" fontId="28" fillId="7" borderId="7" xfId="7" applyNumberFormat="1" applyFont="1" applyFill="1" applyBorder="1" applyAlignment="1">
      <alignment horizontal="right" vertical="center"/>
    </xf>
    <xf numFmtId="4" fontId="31" fillId="0" borderId="7" xfId="7" applyNumberFormat="1" applyFont="1" applyBorder="1"/>
    <xf numFmtId="4" fontId="27" fillId="6" borderId="7" xfId="7" applyNumberFormat="1" applyFont="1" applyFill="1" applyBorder="1" applyAlignment="1">
      <alignment horizontal="right" vertical="center"/>
    </xf>
    <xf numFmtId="0" fontId="32" fillId="0" borderId="7" xfId="7" applyFont="1" applyBorder="1" applyAlignment="1">
      <alignment vertical="top" wrapText="1"/>
    </xf>
    <xf numFmtId="0" fontId="32" fillId="0" borderId="7" xfId="7" applyFont="1" applyBorder="1" applyAlignment="1">
      <alignment wrapText="1"/>
    </xf>
    <xf numFmtId="4" fontId="33" fillId="0" borderId="7" xfId="0" applyNumberFormat="1" applyFont="1" applyBorder="1"/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4" fontId="9" fillId="0" borderId="9" xfId="5" applyNumberFormat="1" applyFont="1" applyBorder="1" applyAlignment="1">
      <alignment horizontal="center" vertical="center"/>
    </xf>
    <xf numFmtId="4" fontId="4" fillId="0" borderId="7" xfId="5" applyNumberFormat="1" applyFont="1" applyBorder="1" applyAlignment="1">
      <alignment horizontal="right" vertical="center"/>
    </xf>
    <xf numFmtId="4" fontId="4" fillId="0" borderId="10" xfId="5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right"/>
    </xf>
    <xf numFmtId="4" fontId="35" fillId="0" borderId="7" xfId="0" applyNumberFormat="1" applyFont="1" applyBorder="1"/>
    <xf numFmtId="164" fontId="17" fillId="12" borderId="0" xfId="1" applyFont="1" applyFill="1"/>
    <xf numFmtId="0" fontId="5" fillId="6" borderId="7" xfId="5" applyFont="1" applyFill="1" applyBorder="1" applyAlignment="1">
      <alignment horizontal="right" vertical="center"/>
    </xf>
    <xf numFmtId="4" fontId="6" fillId="6" borderId="7" xfId="1" applyNumberFormat="1" applyFont="1" applyFill="1" applyBorder="1" applyAlignment="1">
      <alignment horizontal="right" vertical="center"/>
    </xf>
    <xf numFmtId="4" fontId="9" fillId="6" borderId="7" xfId="5" applyNumberFormat="1" applyFont="1" applyFill="1" applyBorder="1" applyAlignment="1">
      <alignment horizontal="center" vertical="center"/>
    </xf>
    <xf numFmtId="4" fontId="18" fillId="6" borderId="7" xfId="1" applyNumberFormat="1" applyFont="1" applyFill="1" applyBorder="1" applyAlignment="1">
      <alignment vertical="center"/>
    </xf>
    <xf numFmtId="0" fontId="5" fillId="0" borderId="7" xfId="5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vertical="center"/>
    </xf>
    <xf numFmtId="4" fontId="9" fillId="0" borderId="7" xfId="1" applyNumberFormat="1" applyFont="1" applyBorder="1" applyAlignment="1">
      <alignment horizontal="center" vertical="center"/>
    </xf>
    <xf numFmtId="0" fontId="36" fillId="0" borderId="7" xfId="5" applyFont="1" applyBorder="1" applyAlignment="1">
      <alignment horizontal="center" vertical="center" wrapText="1"/>
    </xf>
    <xf numFmtId="164" fontId="37" fillId="8" borderId="4" xfId="1" applyFont="1" applyFill="1" applyBorder="1" applyAlignment="1">
      <alignment vertical="center"/>
    </xf>
    <xf numFmtId="4" fontId="9" fillId="0" borderId="0" xfId="5" applyNumberFormat="1" applyFont="1"/>
    <xf numFmtId="0" fontId="36" fillId="7" borderId="9" xfId="5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left" wrapText="1"/>
    </xf>
    <xf numFmtId="4" fontId="39" fillId="0" borderId="7" xfId="0" applyNumberFormat="1" applyFont="1" applyBorder="1"/>
    <xf numFmtId="0" fontId="21" fillId="9" borderId="12" xfId="0" applyFont="1" applyFill="1" applyBorder="1" applyAlignment="1">
      <alignment wrapText="1"/>
    </xf>
    <xf numFmtId="0" fontId="21" fillId="9" borderId="13" xfId="0" applyFont="1" applyFill="1" applyBorder="1" applyAlignment="1">
      <alignment wrapText="1"/>
    </xf>
    <xf numFmtId="0" fontId="21" fillId="9" borderId="7" xfId="0" applyFont="1" applyFill="1" applyBorder="1" applyAlignment="1">
      <alignment wrapText="1"/>
    </xf>
    <xf numFmtId="4" fontId="17" fillId="0" borderId="7" xfId="0" applyNumberFormat="1" applyFont="1" applyBorder="1"/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0" xfId="0" applyAlignment="1">
      <alignment vertical="top"/>
    </xf>
    <xf numFmtId="0" fontId="21" fillId="9" borderId="11" xfId="0" applyFont="1" applyFill="1" applyBorder="1" applyAlignment="1">
      <alignment wrapText="1"/>
    </xf>
    <xf numFmtId="0" fontId="21" fillId="9" borderId="9" xfId="0" applyFont="1" applyFill="1" applyBorder="1" applyAlignment="1">
      <alignment horizontal="left"/>
    </xf>
    <xf numFmtId="4" fontId="21" fillId="9" borderId="9" xfId="0" applyNumberFormat="1" applyFont="1" applyFill="1" applyBorder="1" applyAlignment="1">
      <alignment horizontal="left"/>
    </xf>
    <xf numFmtId="4" fontId="6" fillId="0" borderId="7" xfId="1" applyNumberFormat="1" applyFont="1" applyBorder="1"/>
    <xf numFmtId="4" fontId="27" fillId="6" borderId="7" xfId="7" applyNumberFormat="1" applyFont="1" applyFill="1" applyBorder="1" applyAlignment="1">
      <alignment horizontal="center" vertical="center"/>
    </xf>
    <xf numFmtId="4" fontId="0" fillId="0" borderId="2" xfId="0" applyNumberFormat="1" applyBorder="1"/>
    <xf numFmtId="4" fontId="9" fillId="0" borderId="7" xfId="5" applyNumberFormat="1" applyFont="1" applyBorder="1" applyAlignment="1">
      <alignment horizontal="right"/>
    </xf>
    <xf numFmtId="164" fontId="28" fillId="0" borderId="7" xfId="7" applyNumberFormat="1" applyFont="1" applyBorder="1"/>
    <xf numFmtId="0" fontId="13" fillId="0" borderId="7" xfId="0" applyFont="1" applyBorder="1" applyAlignment="1">
      <alignment horizontal="left" wrapText="1"/>
    </xf>
    <xf numFmtId="0" fontId="4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0" fontId="6" fillId="7" borderId="6" xfId="5" applyFont="1" applyFill="1" applyBorder="1" applyAlignment="1">
      <alignment horizontal="center" vertical="center" wrapText="1"/>
    </xf>
    <xf numFmtId="0" fontId="6" fillId="7" borderId="15" xfId="5" applyFont="1" applyFill="1" applyBorder="1" applyAlignment="1">
      <alignment horizontal="center" vertical="center" wrapText="1"/>
    </xf>
    <xf numFmtId="0" fontId="6" fillId="7" borderId="14" xfId="5" applyFont="1" applyFill="1" applyBorder="1" applyAlignment="1">
      <alignment horizontal="center" vertical="center" wrapText="1"/>
    </xf>
    <xf numFmtId="164" fontId="38" fillId="2" borderId="9" xfId="6" applyFont="1" applyFill="1" applyBorder="1" applyAlignment="1">
      <alignment horizontal="center"/>
    </xf>
    <xf numFmtId="4" fontId="19" fillId="0" borderId="13" xfId="5" applyNumberFormat="1" applyFont="1" applyBorder="1" applyAlignment="1">
      <alignment horizontal="right"/>
    </xf>
    <xf numFmtId="0" fontId="19" fillId="0" borderId="13" xfId="5" applyFont="1" applyBorder="1" applyAlignment="1">
      <alignment horizontal="right"/>
    </xf>
    <xf numFmtId="0" fontId="6" fillId="0" borderId="1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9" fillId="0" borderId="3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11" fillId="0" borderId="1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2" xfId="5" applyFont="1" applyBorder="1" applyAlignment="1">
      <alignment horizontal="center"/>
    </xf>
    <xf numFmtId="0" fontId="3" fillId="0" borderId="12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1" xfId="5" applyFont="1" applyBorder="1" applyAlignment="1">
      <alignment horizontal="center" wrapText="1"/>
    </xf>
    <xf numFmtId="0" fontId="4" fillId="0" borderId="1" xfId="5" applyFont="1" applyBorder="1" applyAlignment="1">
      <alignment horizontal="center"/>
    </xf>
    <xf numFmtId="0" fontId="5" fillId="0" borderId="7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right"/>
    </xf>
    <xf numFmtId="0" fontId="33" fillId="9" borderId="7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 wrapText="1"/>
    </xf>
    <xf numFmtId="0" fontId="22" fillId="9" borderId="9" xfId="0" applyFont="1" applyFill="1" applyBorder="1" applyAlignment="1">
      <alignment horizontal="center" wrapText="1"/>
    </xf>
    <xf numFmtId="0" fontId="22" fillId="9" borderId="10" xfId="0" applyFont="1" applyFill="1" applyBorder="1" applyAlignment="1">
      <alignment horizontal="center" wrapText="1"/>
    </xf>
    <xf numFmtId="0" fontId="24" fillId="10" borderId="8" xfId="0" applyFont="1" applyFill="1" applyBorder="1" applyAlignment="1">
      <alignment horizontal="right"/>
    </xf>
    <xf numFmtId="0" fontId="24" fillId="10" borderId="10" xfId="0" applyFont="1" applyFill="1" applyBorder="1" applyAlignment="1">
      <alignment horizontal="right"/>
    </xf>
    <xf numFmtId="0" fontId="21" fillId="9" borderId="7" xfId="0" applyFont="1" applyFill="1" applyBorder="1" applyAlignment="1">
      <alignment horizontal="left" wrapText="1"/>
    </xf>
  </cellXfs>
  <cellStyles count="8">
    <cellStyle name="Comma" xfId="1" builtinId="3"/>
    <cellStyle name="Comma 2" xfId="2"/>
    <cellStyle name="Comma 2 2" xfId="4"/>
    <cellStyle name="Comma 3" xfId="6"/>
    <cellStyle name="Hyperlink" xfId="7" builtin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319324</xdr:colOff>
      <xdr:row>0</xdr:row>
      <xdr:rowOff>156112</xdr:rowOff>
    </xdr:from>
    <xdr:to>
      <xdr:col>6</xdr:col>
      <xdr:colOff>286986</xdr:colOff>
      <xdr:row>5</xdr:row>
      <xdr:rowOff>144731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970493" y="156112"/>
          <a:ext cx="1046338" cy="9918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75</xdr:row>
      <xdr:rowOff>333375</xdr:rowOff>
    </xdr:from>
    <xdr:to>
      <xdr:col>2</xdr:col>
      <xdr:colOff>1770064</xdr:colOff>
      <xdr:row>87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5" y="28432125"/>
          <a:ext cx="1833564" cy="2444751"/>
        </a:xfrm>
        <a:prstGeom prst="rect">
          <a:avLst/>
        </a:prstGeom>
      </xdr:spPr>
    </xdr:pic>
    <xdr:clientData/>
  </xdr:twoCellAnchor>
  <xdr:twoCellAnchor editAs="oneCell">
    <xdr:from>
      <xdr:col>3</xdr:col>
      <xdr:colOff>587375</xdr:colOff>
      <xdr:row>78</xdr:row>
      <xdr:rowOff>142875</xdr:rowOff>
    </xdr:from>
    <xdr:to>
      <xdr:col>5</xdr:col>
      <xdr:colOff>555625</xdr:colOff>
      <xdr:row>83</xdr:row>
      <xdr:rowOff>4854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29162375"/>
          <a:ext cx="2428875" cy="893854"/>
        </a:xfrm>
        <a:prstGeom prst="rect">
          <a:avLst/>
        </a:prstGeom>
      </xdr:spPr>
    </xdr:pic>
    <xdr:clientData/>
  </xdr:twoCellAnchor>
  <xdr:twoCellAnchor editAs="oneCell">
    <xdr:from>
      <xdr:col>8</xdr:col>
      <xdr:colOff>841375</xdr:colOff>
      <xdr:row>79</xdr:row>
      <xdr:rowOff>31750</xdr:rowOff>
    </xdr:from>
    <xdr:to>
      <xdr:col>10</xdr:col>
      <xdr:colOff>746125</xdr:colOff>
      <xdr:row>83</xdr:row>
      <xdr:rowOff>100104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29257625"/>
          <a:ext cx="2428875" cy="893854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77</xdr:row>
      <xdr:rowOff>127000</xdr:rowOff>
    </xdr:from>
    <xdr:to>
      <xdr:col>14</xdr:col>
      <xdr:colOff>1524000</xdr:colOff>
      <xdr:row>84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0" y="28813125"/>
          <a:ext cx="11906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New%20folder/2022%20PPMP%20POW/PPMP%202022%20(STF)/MAIN/341.pdf" TargetMode="External"/><Relationship Id="rId1" Type="http://schemas.openxmlformats.org/officeDocument/2006/relationships/hyperlink" Target="New%20folder/2022%20PPMP%20POW/EXTENTION%20POW/RENOVATION%20OF%20RESEARCH%20AND%20EXTENSION.xlsx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PP">
    <pageSetUpPr fitToPage="1"/>
  </sheetPr>
  <dimension ref="A1:T247"/>
  <sheetViews>
    <sheetView tabSelected="1" zoomScale="60" zoomScaleNormal="60" workbookViewId="0">
      <selection activeCell="B4" sqref="B4:P4"/>
    </sheetView>
  </sheetViews>
  <sheetFormatPr defaultColWidth="9.140625" defaultRowHeight="15.75" x14ac:dyDescent="0.25"/>
  <cols>
    <col min="1" max="1" width="2.7109375" style="1" customWidth="1"/>
    <col min="2" max="2" width="6.7109375" style="1" customWidth="1"/>
    <col min="3" max="3" width="39.85546875" style="1" customWidth="1"/>
    <col min="4" max="4" width="22.28515625" style="1" customWidth="1"/>
    <col min="5" max="5" width="14.5703125" style="3" customWidth="1"/>
    <col min="6" max="6" width="16" style="1" customWidth="1"/>
    <col min="7" max="7" width="14.85546875" style="1" customWidth="1"/>
    <col min="8" max="8" width="18.5703125" style="1" customWidth="1"/>
    <col min="9" max="9" width="15.5703125" style="1" customWidth="1"/>
    <col min="10" max="10" width="22.28515625" style="45" bestFit="1" customWidth="1"/>
    <col min="11" max="11" width="21.42578125" style="127" customWidth="1"/>
    <col min="12" max="12" width="5.5703125" style="45" bestFit="1" customWidth="1"/>
    <col min="13" max="13" width="23.42578125" style="179" bestFit="1" customWidth="1"/>
    <col min="14" max="14" width="26.85546875" style="179" bestFit="1" customWidth="1"/>
    <col min="15" max="15" width="24" style="179" bestFit="1" customWidth="1"/>
    <col min="16" max="16" width="27.42578125" style="1" customWidth="1"/>
    <col min="17" max="17" width="19.28515625" style="1" customWidth="1"/>
    <col min="18" max="18" width="16.28515625" style="1" customWidth="1"/>
    <col min="19" max="19" width="9.140625" style="1"/>
    <col min="20" max="20" width="19.85546875" style="1" customWidth="1"/>
    <col min="21" max="16384" width="9.140625" style="1"/>
  </cols>
  <sheetData>
    <row r="1" spans="1:17" ht="21.75" customHeight="1" x14ac:dyDescent="0.35">
      <c r="B1" s="300" t="s">
        <v>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</row>
    <row r="2" spans="1:17" ht="15" x14ac:dyDescent="0.25">
      <c r="A2" s="201"/>
      <c r="B2" s="303" t="s">
        <v>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</row>
    <row r="3" spans="1:17" ht="15" x14ac:dyDescent="0.25">
      <c r="B3" s="303" t="s">
        <v>8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</row>
    <row r="4" spans="1:17" ht="15" x14ac:dyDescent="0.25">
      <c r="B4" s="303" t="s">
        <v>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7" x14ac:dyDescent="0.25">
      <c r="B5" s="2"/>
      <c r="P5" s="4"/>
    </row>
    <row r="6" spans="1:17" ht="23.25" x14ac:dyDescent="0.35">
      <c r="B6" s="297" t="s">
        <v>1724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9"/>
    </row>
    <row r="7" spans="1:17" ht="23.25" x14ac:dyDescent="0.35">
      <c r="B7" s="297" t="s">
        <v>84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9"/>
    </row>
    <row r="8" spans="1:17" ht="9" customHeight="1" x14ac:dyDescent="0.25">
      <c r="B8" s="5"/>
      <c r="C8" s="6"/>
      <c r="D8" s="6"/>
      <c r="E8" s="7"/>
      <c r="F8" s="6"/>
      <c r="G8" s="6"/>
      <c r="H8" s="6"/>
      <c r="I8" s="6"/>
      <c r="J8" s="128"/>
      <c r="K8" s="129"/>
      <c r="L8" s="128"/>
      <c r="M8" s="180"/>
      <c r="N8" s="180"/>
      <c r="O8" s="180"/>
      <c r="P8" s="8"/>
    </row>
    <row r="9" spans="1:17" ht="24" customHeight="1" x14ac:dyDescent="0.25">
      <c r="A9" s="304" t="s">
        <v>9</v>
      </c>
      <c r="B9" s="304"/>
      <c r="C9" s="308" t="s">
        <v>10</v>
      </c>
      <c r="D9" s="306" t="s">
        <v>11</v>
      </c>
      <c r="E9" s="306" t="s">
        <v>12</v>
      </c>
      <c r="F9" s="310" t="s">
        <v>13</v>
      </c>
      <c r="G9" s="311"/>
      <c r="H9" s="311"/>
      <c r="I9" s="308"/>
      <c r="J9" s="312" t="s">
        <v>14</v>
      </c>
      <c r="K9" s="312"/>
      <c r="L9" s="312"/>
      <c r="M9" s="305" t="s">
        <v>15</v>
      </c>
      <c r="N9" s="305"/>
      <c r="O9" s="305"/>
      <c r="P9" s="306" t="s">
        <v>16</v>
      </c>
    </row>
    <row r="10" spans="1:17" ht="30" customHeight="1" x14ac:dyDescent="0.25">
      <c r="A10" s="304"/>
      <c r="B10" s="304"/>
      <c r="C10" s="309"/>
      <c r="D10" s="307"/>
      <c r="E10" s="307"/>
      <c r="F10" s="9" t="s">
        <v>17</v>
      </c>
      <c r="G10" s="9" t="s">
        <v>18</v>
      </c>
      <c r="H10" s="9" t="s">
        <v>19</v>
      </c>
      <c r="I10" s="10" t="s">
        <v>20</v>
      </c>
      <c r="J10" s="203" t="s">
        <v>54</v>
      </c>
      <c r="K10" s="203" t="s">
        <v>55</v>
      </c>
      <c r="L10" s="130" t="s">
        <v>56</v>
      </c>
      <c r="M10" s="131" t="s">
        <v>3</v>
      </c>
      <c r="N10" s="202" t="s">
        <v>4</v>
      </c>
      <c r="O10" s="131" t="s">
        <v>21</v>
      </c>
      <c r="P10" s="307"/>
    </row>
    <row r="11" spans="1:17" x14ac:dyDescent="0.25">
      <c r="A11" s="66"/>
      <c r="B11" s="69" t="s">
        <v>41</v>
      </c>
      <c r="C11" s="11"/>
      <c r="D11" s="11"/>
      <c r="E11" s="12"/>
      <c r="F11" s="11"/>
      <c r="G11" s="11"/>
      <c r="H11" s="11"/>
      <c r="I11" s="11"/>
      <c r="J11" s="132"/>
      <c r="K11" s="133"/>
      <c r="L11" s="132"/>
      <c r="M11" s="13"/>
      <c r="N11" s="134">
        <f>M12+M14</f>
        <v>6507486.75</v>
      </c>
      <c r="O11" s="14"/>
      <c r="P11" s="15"/>
    </row>
    <row r="12" spans="1:17" x14ac:dyDescent="0.25">
      <c r="A12" s="66"/>
      <c r="B12" s="70" t="s">
        <v>31</v>
      </c>
      <c r="C12" s="47"/>
      <c r="D12" s="47"/>
      <c r="E12" s="48"/>
      <c r="F12" s="49"/>
      <c r="G12" s="49"/>
      <c r="H12" s="49"/>
      <c r="I12" s="49"/>
      <c r="J12" s="230">
        <v>352743.66</v>
      </c>
      <c r="K12" s="230">
        <v>1363122.91</v>
      </c>
      <c r="L12" s="135"/>
      <c r="M12" s="124">
        <f>J12+K12</f>
        <v>1715866.5699999998</v>
      </c>
      <c r="N12" s="124">
        <f>M12</f>
        <v>1715866.5699999998</v>
      </c>
      <c r="O12" s="50">
        <f>SUM(O13:O13)</f>
        <v>0</v>
      </c>
      <c r="P12" s="51"/>
    </row>
    <row r="13" spans="1:17" s="23" customFormat="1" ht="48.75" customHeight="1" x14ac:dyDescent="0.25">
      <c r="A13" s="19"/>
      <c r="B13" s="53">
        <v>1</v>
      </c>
      <c r="C13" s="67" t="s">
        <v>32</v>
      </c>
      <c r="D13" s="46" t="s">
        <v>28</v>
      </c>
      <c r="E13" s="46" t="s">
        <v>1334</v>
      </c>
      <c r="F13" s="175">
        <v>44562</v>
      </c>
      <c r="G13" s="175">
        <v>44593</v>
      </c>
      <c r="H13" s="175">
        <v>44593</v>
      </c>
      <c r="I13" s="175">
        <v>44593</v>
      </c>
      <c r="J13" s="137">
        <v>352743.66</v>
      </c>
      <c r="K13" s="137">
        <v>1363122.91</v>
      </c>
      <c r="L13" s="136"/>
      <c r="M13" s="207"/>
      <c r="N13" s="207"/>
      <c r="O13" s="181"/>
      <c r="P13" s="22" t="s">
        <v>1336</v>
      </c>
    </row>
    <row r="14" spans="1:17" s="23" customFormat="1" x14ac:dyDescent="0.25">
      <c r="A14" s="19"/>
      <c r="B14" s="70" t="s">
        <v>35</v>
      </c>
      <c r="C14" s="47"/>
      <c r="D14" s="47"/>
      <c r="E14" s="48"/>
      <c r="F14" s="49"/>
      <c r="G14" s="49"/>
      <c r="H14" s="49"/>
      <c r="I14" s="49"/>
      <c r="J14" s="230">
        <v>790606.34</v>
      </c>
      <c r="K14" s="230">
        <v>4001013.84</v>
      </c>
      <c r="L14" s="135"/>
      <c r="M14" s="125">
        <f>J14+K14</f>
        <v>4791620.18</v>
      </c>
      <c r="N14" s="124">
        <f>M14</f>
        <v>4791620.18</v>
      </c>
      <c r="O14" s="50"/>
      <c r="P14" s="51"/>
    </row>
    <row r="15" spans="1:17" s="23" customFormat="1" ht="47.25" customHeight="1" x14ac:dyDescent="0.25">
      <c r="A15" s="19"/>
      <c r="B15" s="53">
        <v>1</v>
      </c>
      <c r="C15" s="52" t="s">
        <v>34</v>
      </c>
      <c r="D15" s="46" t="s">
        <v>28</v>
      </c>
      <c r="E15" s="46" t="s">
        <v>1334</v>
      </c>
      <c r="F15" s="175">
        <v>44562</v>
      </c>
      <c r="G15" s="175">
        <v>44593</v>
      </c>
      <c r="H15" s="175">
        <v>44593</v>
      </c>
      <c r="I15" s="175">
        <v>44593</v>
      </c>
      <c r="J15" s="137">
        <v>790606.34</v>
      </c>
      <c r="K15" s="137">
        <v>4001013.84</v>
      </c>
      <c r="L15" s="136"/>
      <c r="M15" s="208"/>
      <c r="N15" s="208"/>
      <c r="O15" s="209"/>
      <c r="P15" s="22" t="s">
        <v>1336</v>
      </c>
      <c r="Q15" s="62"/>
    </row>
    <row r="16" spans="1:17" x14ac:dyDescent="0.25">
      <c r="A16" s="66"/>
      <c r="B16" s="69" t="s">
        <v>42</v>
      </c>
      <c r="C16" s="11"/>
      <c r="D16" s="11"/>
      <c r="E16" s="12"/>
      <c r="F16" s="11"/>
      <c r="G16" s="11"/>
      <c r="H16" s="11"/>
      <c r="I16" s="11"/>
      <c r="J16" s="133"/>
      <c r="K16" s="133"/>
      <c r="L16" s="138"/>
      <c r="M16" s="13"/>
      <c r="N16" s="134">
        <f>M17+M19+M21+M23+M25+M28+M30+M32+M42+M44+M46+M48+M50</f>
        <v>29830884.68</v>
      </c>
      <c r="O16" s="14"/>
      <c r="P16" s="15"/>
    </row>
    <row r="17" spans="1:18" s="23" customFormat="1" x14ac:dyDescent="0.25">
      <c r="A17" s="19"/>
      <c r="B17" s="71" t="s">
        <v>91</v>
      </c>
      <c r="C17" s="24"/>
      <c r="D17" s="16"/>
      <c r="E17" s="17"/>
      <c r="F17" s="18"/>
      <c r="G17" s="18"/>
      <c r="H17" s="18"/>
      <c r="I17" s="18"/>
      <c r="J17" s="139"/>
      <c r="K17" s="231">
        <f>K18</f>
        <v>10000</v>
      </c>
      <c r="L17" s="140"/>
      <c r="M17" s="126">
        <f>J17+K17+L17</f>
        <v>10000</v>
      </c>
      <c r="N17" s="126">
        <f>M17</f>
        <v>10000</v>
      </c>
      <c r="O17" s="182"/>
      <c r="P17" s="25"/>
    </row>
    <row r="18" spans="1:18" s="23" customFormat="1" ht="33" customHeight="1" x14ac:dyDescent="0.25">
      <c r="A18" s="19"/>
      <c r="B18" s="21"/>
      <c r="C18" s="68" t="s">
        <v>92</v>
      </c>
      <c r="D18" s="20" t="s">
        <v>28</v>
      </c>
      <c r="E18" s="21" t="s">
        <v>30</v>
      </c>
      <c r="F18" s="21" t="s">
        <v>81</v>
      </c>
      <c r="G18" s="21" t="s">
        <v>81</v>
      </c>
      <c r="H18" s="21" t="s">
        <v>81</v>
      </c>
      <c r="I18" s="21" t="s">
        <v>81</v>
      </c>
      <c r="J18" s="141"/>
      <c r="K18" s="141">
        <v>10000</v>
      </c>
      <c r="L18" s="142"/>
      <c r="M18" s="183"/>
      <c r="N18" s="183"/>
      <c r="O18" s="181"/>
      <c r="P18" s="22" t="s">
        <v>1717</v>
      </c>
    </row>
    <row r="19" spans="1:18" s="23" customFormat="1" x14ac:dyDescent="0.25">
      <c r="A19" s="19"/>
      <c r="B19" s="71" t="s">
        <v>93</v>
      </c>
      <c r="C19" s="24"/>
      <c r="D19" s="16"/>
      <c r="E19" s="17"/>
      <c r="F19" s="18"/>
      <c r="G19" s="18"/>
      <c r="H19" s="18"/>
      <c r="I19" s="18"/>
      <c r="J19" s="231">
        <v>1519498</v>
      </c>
      <c r="K19" s="231">
        <f>K20</f>
        <v>73680</v>
      </c>
      <c r="L19" s="140"/>
      <c r="M19" s="126">
        <f>J19+K19</f>
        <v>1593178</v>
      </c>
      <c r="N19" s="126">
        <f>M19</f>
        <v>1593178</v>
      </c>
      <c r="O19" s="182"/>
      <c r="P19" s="25"/>
    </row>
    <row r="20" spans="1:18" s="23" customFormat="1" ht="38.25" customHeight="1" x14ac:dyDescent="0.25">
      <c r="A20" s="19"/>
      <c r="B20" s="21"/>
      <c r="C20" s="68" t="s">
        <v>37</v>
      </c>
      <c r="D20" s="20" t="s">
        <v>28</v>
      </c>
      <c r="E20" s="21" t="s">
        <v>30</v>
      </c>
      <c r="F20" s="21" t="s">
        <v>81</v>
      </c>
      <c r="G20" s="21" t="s">
        <v>81</v>
      </c>
      <c r="H20" s="21" t="s">
        <v>81</v>
      </c>
      <c r="I20" s="21" t="s">
        <v>81</v>
      </c>
      <c r="J20" s="141">
        <f>1519641-143</f>
        <v>1519498</v>
      </c>
      <c r="K20" s="141">
        <v>73680</v>
      </c>
      <c r="L20" s="142"/>
      <c r="M20" s="183"/>
      <c r="N20" s="183"/>
      <c r="O20" s="181"/>
      <c r="P20" s="22" t="s">
        <v>1339</v>
      </c>
    </row>
    <row r="21" spans="1:18" s="23" customFormat="1" x14ac:dyDescent="0.25">
      <c r="A21" s="19"/>
      <c r="B21" s="71" t="s">
        <v>94</v>
      </c>
      <c r="C21" s="24"/>
      <c r="D21" s="16"/>
      <c r="E21" s="17"/>
      <c r="F21" s="18"/>
      <c r="G21" s="18"/>
      <c r="H21" s="18"/>
      <c r="I21" s="18"/>
      <c r="J21" s="231">
        <f>J22</f>
        <v>482250</v>
      </c>
      <c r="K21" s="231">
        <v>1000</v>
      </c>
      <c r="L21" s="140"/>
      <c r="M21" s="126">
        <f>J21+K21+L21</f>
        <v>483250</v>
      </c>
      <c r="N21" s="126">
        <f>M21</f>
        <v>483250</v>
      </c>
      <c r="O21" s="182"/>
      <c r="P21" s="25"/>
    </row>
    <row r="22" spans="1:18" s="23" customFormat="1" ht="30.75" customHeight="1" x14ac:dyDescent="0.25">
      <c r="A22" s="19"/>
      <c r="B22" s="21"/>
      <c r="C22" s="68" t="s">
        <v>66</v>
      </c>
      <c r="D22" s="20" t="s">
        <v>67</v>
      </c>
      <c r="E22" s="21" t="s">
        <v>30</v>
      </c>
      <c r="F22" s="21" t="s">
        <v>81</v>
      </c>
      <c r="G22" s="21" t="s">
        <v>81</v>
      </c>
      <c r="H22" s="21" t="s">
        <v>81</v>
      </c>
      <c r="I22" s="21" t="s">
        <v>81</v>
      </c>
      <c r="J22" s="141">
        <v>482250</v>
      </c>
      <c r="K22" s="141">
        <v>1000</v>
      </c>
      <c r="L22" s="142"/>
      <c r="M22" s="183"/>
      <c r="N22" s="183"/>
      <c r="O22" s="181"/>
      <c r="P22" s="22" t="s">
        <v>1348</v>
      </c>
    </row>
    <row r="23" spans="1:18" s="23" customFormat="1" x14ac:dyDescent="0.25">
      <c r="A23" s="19"/>
      <c r="B23" s="71" t="s">
        <v>95</v>
      </c>
      <c r="C23" s="26"/>
      <c r="D23" s="26"/>
      <c r="E23" s="27"/>
      <c r="F23" s="28"/>
      <c r="G23" s="28"/>
      <c r="H23" s="28"/>
      <c r="I23" s="28"/>
      <c r="J23" s="231">
        <f>J24</f>
        <v>122197</v>
      </c>
      <c r="K23" s="143"/>
      <c r="L23" s="144"/>
      <c r="M23" s="126">
        <f>J23+K23+L23</f>
        <v>122197</v>
      </c>
      <c r="N23" s="126">
        <f>M23</f>
        <v>122197</v>
      </c>
      <c r="O23" s="184"/>
      <c r="P23" s="29"/>
    </row>
    <row r="24" spans="1:18" s="23" customFormat="1" ht="46.5" customHeight="1" x14ac:dyDescent="0.25">
      <c r="A24" s="19"/>
      <c r="B24" s="21">
        <v>1</v>
      </c>
      <c r="C24" s="68" t="s">
        <v>77</v>
      </c>
      <c r="D24" s="46" t="s">
        <v>28</v>
      </c>
      <c r="E24" s="21" t="s">
        <v>30</v>
      </c>
      <c r="F24" s="21" t="s">
        <v>81</v>
      </c>
      <c r="G24" s="21" t="s">
        <v>81</v>
      </c>
      <c r="H24" s="21" t="s">
        <v>81</v>
      </c>
      <c r="I24" s="21" t="s">
        <v>81</v>
      </c>
      <c r="J24" s="141">
        <f>231512-109315</f>
        <v>122197</v>
      </c>
      <c r="K24" s="141"/>
      <c r="L24" s="142"/>
      <c r="M24" s="183"/>
      <c r="N24" s="183"/>
      <c r="O24" s="181"/>
      <c r="P24" s="123" t="s">
        <v>1340</v>
      </c>
    </row>
    <row r="25" spans="1:18" s="23" customFormat="1" x14ac:dyDescent="0.25">
      <c r="A25" s="19"/>
      <c r="B25" s="72" t="s">
        <v>96</v>
      </c>
      <c r="C25" s="54"/>
      <c r="D25" s="55"/>
      <c r="E25" s="56"/>
      <c r="F25" s="55"/>
      <c r="G25" s="55"/>
      <c r="H25" s="55"/>
      <c r="I25" s="55"/>
      <c r="J25" s="250">
        <f>J26+J27</f>
        <v>2600000</v>
      </c>
      <c r="K25" s="231">
        <v>25000</v>
      </c>
      <c r="L25" s="146"/>
      <c r="M25" s="191">
        <f>J25+K25</f>
        <v>2625000</v>
      </c>
      <c r="N25" s="191">
        <f>M25</f>
        <v>2625000</v>
      </c>
      <c r="O25" s="185"/>
      <c r="P25" s="57"/>
      <c r="Q25" s="63"/>
    </row>
    <row r="26" spans="1:18" s="23" customFormat="1" ht="33.75" customHeight="1" x14ac:dyDescent="0.25">
      <c r="A26" s="19"/>
      <c r="B26" s="21"/>
      <c r="C26" s="22" t="s">
        <v>73</v>
      </c>
      <c r="D26" s="20" t="s">
        <v>85</v>
      </c>
      <c r="E26" s="21"/>
      <c r="F26" s="21" t="s">
        <v>81</v>
      </c>
      <c r="G26" s="21" t="s">
        <v>81</v>
      </c>
      <c r="H26" s="21" t="s">
        <v>81</v>
      </c>
      <c r="I26" s="21" t="s">
        <v>81</v>
      </c>
      <c r="J26" s="232">
        <v>1600000</v>
      </c>
      <c r="K26" s="141"/>
      <c r="L26" s="147"/>
      <c r="M26" s="192"/>
      <c r="N26" s="192"/>
      <c r="O26" s="181"/>
      <c r="P26" s="22" t="s">
        <v>1341</v>
      </c>
      <c r="Q26" s="64"/>
      <c r="R26" s="62"/>
    </row>
    <row r="27" spans="1:18" s="23" customFormat="1" ht="33" customHeight="1" x14ac:dyDescent="0.25">
      <c r="A27" s="19"/>
      <c r="B27" s="21"/>
      <c r="C27" s="22" t="s">
        <v>74</v>
      </c>
      <c r="D27" s="20" t="s">
        <v>86</v>
      </c>
      <c r="E27" s="21"/>
      <c r="F27" s="21" t="s">
        <v>81</v>
      </c>
      <c r="G27" s="21" t="s">
        <v>81</v>
      </c>
      <c r="H27" s="21" t="s">
        <v>81</v>
      </c>
      <c r="I27" s="21" t="s">
        <v>81</v>
      </c>
      <c r="J27" s="232">
        <v>1000000</v>
      </c>
      <c r="K27" s="141">
        <v>25000</v>
      </c>
      <c r="L27" s="148"/>
      <c r="M27" s="192"/>
      <c r="N27" s="192"/>
      <c r="O27" s="181"/>
      <c r="P27" s="22" t="s">
        <v>121</v>
      </c>
      <c r="Q27" s="64"/>
      <c r="R27" s="62"/>
    </row>
    <row r="28" spans="1:18" s="23" customFormat="1" x14ac:dyDescent="0.25">
      <c r="A28" s="19"/>
      <c r="B28" s="72" t="s">
        <v>97</v>
      </c>
      <c r="C28" s="35"/>
      <c r="D28" s="36"/>
      <c r="E28" s="37"/>
      <c r="F28" s="36"/>
      <c r="G28" s="36"/>
      <c r="H28" s="36"/>
      <c r="I28" s="36"/>
      <c r="J28" s="231"/>
      <c r="K28" s="231">
        <f>K29</f>
        <v>711979</v>
      </c>
      <c r="L28" s="149"/>
      <c r="M28" s="191">
        <f>J28+K28</f>
        <v>711979</v>
      </c>
      <c r="N28" s="191">
        <f>J28+K28</f>
        <v>711979</v>
      </c>
      <c r="O28" s="186"/>
      <c r="P28" s="38"/>
    </row>
    <row r="29" spans="1:18" s="23" customFormat="1" ht="48.75" customHeight="1" x14ac:dyDescent="0.25">
      <c r="A29" s="19"/>
      <c r="B29" s="21"/>
      <c r="C29" s="68" t="s">
        <v>59</v>
      </c>
      <c r="D29" s="20" t="s">
        <v>28</v>
      </c>
      <c r="E29" s="21" t="s">
        <v>30</v>
      </c>
      <c r="F29" s="21" t="s">
        <v>81</v>
      </c>
      <c r="G29" s="21" t="s">
        <v>81</v>
      </c>
      <c r="H29" s="21" t="s">
        <v>81</v>
      </c>
      <c r="I29" s="21" t="s">
        <v>81</v>
      </c>
      <c r="J29" s="141"/>
      <c r="K29" s="141">
        <v>711979</v>
      </c>
      <c r="L29" s="142"/>
      <c r="M29" s="187"/>
      <c r="N29" s="187"/>
      <c r="O29" s="181"/>
      <c r="P29" s="22" t="s">
        <v>1342</v>
      </c>
    </row>
    <row r="30" spans="1:18" s="23" customFormat="1" x14ac:dyDescent="0.25">
      <c r="A30" s="19"/>
      <c r="B30" s="72" t="s">
        <v>98</v>
      </c>
      <c r="C30" s="35"/>
      <c r="D30" s="36"/>
      <c r="E30" s="37"/>
      <c r="F30" s="36"/>
      <c r="G30" s="36"/>
      <c r="H30" s="36"/>
      <c r="I30" s="36"/>
      <c r="J30" s="231">
        <v>19104</v>
      </c>
      <c r="K30" s="231">
        <f>K31</f>
        <v>3692725</v>
      </c>
      <c r="L30" s="150"/>
      <c r="M30" s="145">
        <f>J30+K30</f>
        <v>3711829</v>
      </c>
      <c r="N30" s="145">
        <f>M30</f>
        <v>3711829</v>
      </c>
      <c r="O30" s="186"/>
      <c r="P30" s="38"/>
    </row>
    <row r="31" spans="1:18" s="23" customFormat="1" ht="45.75" customHeight="1" x14ac:dyDescent="0.25">
      <c r="A31" s="19"/>
      <c r="B31" s="21"/>
      <c r="C31" s="68" t="s">
        <v>49</v>
      </c>
      <c r="D31" s="20" t="s">
        <v>28</v>
      </c>
      <c r="E31" s="21" t="s">
        <v>30</v>
      </c>
      <c r="F31" s="21" t="s">
        <v>81</v>
      </c>
      <c r="G31" s="21" t="s">
        <v>81</v>
      </c>
      <c r="H31" s="21" t="s">
        <v>81</v>
      </c>
      <c r="I31" s="21" t="s">
        <v>81</v>
      </c>
      <c r="J31" s="141">
        <v>19104</v>
      </c>
      <c r="K31" s="141">
        <v>3692725</v>
      </c>
      <c r="L31" s="142"/>
      <c r="M31" s="187"/>
      <c r="N31" s="187"/>
      <c r="O31" s="181"/>
      <c r="P31" s="22" t="s">
        <v>1349</v>
      </c>
    </row>
    <row r="32" spans="1:18" s="23" customFormat="1" x14ac:dyDescent="0.25">
      <c r="A32" s="19"/>
      <c r="B32" s="71" t="s">
        <v>87</v>
      </c>
      <c r="C32" s="33"/>
      <c r="D32" s="18"/>
      <c r="E32" s="17"/>
      <c r="F32" s="18"/>
      <c r="G32" s="18"/>
      <c r="H32" s="18"/>
      <c r="I32" s="18"/>
      <c r="J32" s="231">
        <f>J33+J41</f>
        <v>2266345</v>
      </c>
      <c r="K32" s="231">
        <f>K33</f>
        <v>166957.91999999998</v>
      </c>
      <c r="L32" s="140"/>
      <c r="M32" s="194">
        <f>J32+K32</f>
        <v>2433302.92</v>
      </c>
      <c r="N32" s="195">
        <f>M32</f>
        <v>2433302.92</v>
      </c>
      <c r="O32" s="182"/>
      <c r="P32" s="34"/>
    </row>
    <row r="33" spans="1:18" s="23" customFormat="1" ht="43.5" customHeight="1" x14ac:dyDescent="0.25">
      <c r="A33" s="19"/>
      <c r="B33" s="21">
        <v>1</v>
      </c>
      <c r="C33" s="68" t="s">
        <v>39</v>
      </c>
      <c r="D33" s="20" t="s">
        <v>28</v>
      </c>
      <c r="E33" s="21" t="s">
        <v>30</v>
      </c>
      <c r="F33" s="21" t="s">
        <v>81</v>
      </c>
      <c r="G33" s="21" t="s">
        <v>81</v>
      </c>
      <c r="H33" s="21" t="s">
        <v>81</v>
      </c>
      <c r="I33" s="21" t="s">
        <v>81</v>
      </c>
      <c r="J33" s="279">
        <f>J34+J35+J36+J37+J38</f>
        <v>2246345</v>
      </c>
      <c r="K33" s="246">
        <f>K39+K40</f>
        <v>166957.91999999998</v>
      </c>
      <c r="L33" s="247"/>
      <c r="M33" s="248"/>
      <c r="N33" s="248"/>
      <c r="O33" s="19"/>
      <c r="P33" s="123" t="s">
        <v>40</v>
      </c>
    </row>
    <row r="34" spans="1:18" s="23" customFormat="1" ht="43.5" customHeight="1" x14ac:dyDescent="0.25">
      <c r="A34" s="19"/>
      <c r="B34" s="21">
        <v>1.1000000000000001</v>
      </c>
      <c r="C34" s="243" t="s">
        <v>1309</v>
      </c>
      <c r="D34" s="259" t="s">
        <v>1323</v>
      </c>
      <c r="E34" s="21" t="s">
        <v>30</v>
      </c>
      <c r="F34" s="21" t="s">
        <v>81</v>
      </c>
      <c r="G34" s="21" t="s">
        <v>81</v>
      </c>
      <c r="H34" s="21" t="s">
        <v>81</v>
      </c>
      <c r="I34" s="21" t="s">
        <v>81</v>
      </c>
      <c r="J34" s="141">
        <v>341030</v>
      </c>
      <c r="K34" s="141"/>
      <c r="L34" s="142"/>
      <c r="M34" s="196"/>
      <c r="N34" s="196"/>
      <c r="O34" s="181"/>
      <c r="P34" s="106" t="s">
        <v>1309</v>
      </c>
    </row>
    <row r="35" spans="1:18" s="23" customFormat="1" ht="43.5" customHeight="1" x14ac:dyDescent="0.25">
      <c r="A35" s="19"/>
      <c r="B35" s="21">
        <v>1.2</v>
      </c>
      <c r="C35" s="244" t="s">
        <v>1310</v>
      </c>
      <c r="D35" s="259" t="s">
        <v>1322</v>
      </c>
      <c r="E35" s="21" t="s">
        <v>30</v>
      </c>
      <c r="F35" s="21" t="s">
        <v>81</v>
      </c>
      <c r="G35" s="21" t="s">
        <v>81</v>
      </c>
      <c r="H35" s="21" t="s">
        <v>81</v>
      </c>
      <c r="I35" s="21" t="s">
        <v>81</v>
      </c>
      <c r="J35" s="141">
        <v>175320</v>
      </c>
      <c r="K35" s="141"/>
      <c r="L35" s="142"/>
      <c r="M35" s="196"/>
      <c r="N35" s="196"/>
      <c r="O35" s="181"/>
      <c r="P35" s="106" t="s">
        <v>1310</v>
      </c>
    </row>
    <row r="36" spans="1:18" s="23" customFormat="1" ht="43.5" customHeight="1" x14ac:dyDescent="0.25">
      <c r="A36" s="19"/>
      <c r="B36" s="21">
        <v>1.3</v>
      </c>
      <c r="C36" s="244" t="s">
        <v>1311</v>
      </c>
      <c r="D36" s="259" t="s">
        <v>1322</v>
      </c>
      <c r="E36" s="21" t="s">
        <v>30</v>
      </c>
      <c r="F36" s="21" t="s">
        <v>81</v>
      </c>
      <c r="G36" s="21" t="s">
        <v>81</v>
      </c>
      <c r="H36" s="21" t="s">
        <v>81</v>
      </c>
      <c r="I36" s="21" t="s">
        <v>81</v>
      </c>
      <c r="J36" s="141">
        <v>48180</v>
      </c>
      <c r="K36" s="141"/>
      <c r="L36" s="142"/>
      <c r="M36" s="196"/>
      <c r="N36" s="196"/>
      <c r="O36" s="181"/>
      <c r="P36" s="106" t="s">
        <v>1311</v>
      </c>
    </row>
    <row r="37" spans="1:18" s="23" customFormat="1" ht="60" x14ac:dyDescent="0.25">
      <c r="A37" s="19"/>
      <c r="B37" s="21">
        <v>1.4</v>
      </c>
      <c r="C37" s="244" t="s">
        <v>1720</v>
      </c>
      <c r="D37" s="259" t="s">
        <v>1721</v>
      </c>
      <c r="E37" s="21" t="s">
        <v>30</v>
      </c>
      <c r="F37" s="21" t="s">
        <v>81</v>
      </c>
      <c r="G37" s="21" t="s">
        <v>81</v>
      </c>
      <c r="H37" s="21" t="s">
        <v>81</v>
      </c>
      <c r="I37" s="21" t="s">
        <v>81</v>
      </c>
      <c r="J37" s="141">
        <v>1580000</v>
      </c>
      <c r="K37" s="141"/>
      <c r="L37" s="142"/>
      <c r="M37" s="196"/>
      <c r="N37" s="196"/>
      <c r="O37" s="181"/>
      <c r="P37" s="244" t="s">
        <v>1722</v>
      </c>
    </row>
    <row r="38" spans="1:18" s="23" customFormat="1" ht="30" x14ac:dyDescent="0.25">
      <c r="A38" s="19"/>
      <c r="B38" s="21">
        <v>1.5</v>
      </c>
      <c r="C38" s="243" t="s">
        <v>1312</v>
      </c>
      <c r="D38" s="259" t="s">
        <v>1324</v>
      </c>
      <c r="E38" s="21" t="s">
        <v>30</v>
      </c>
      <c r="F38" s="21" t="s">
        <v>81</v>
      </c>
      <c r="G38" s="21" t="s">
        <v>81</v>
      </c>
      <c r="H38" s="21" t="s">
        <v>81</v>
      </c>
      <c r="I38" s="21" t="s">
        <v>81</v>
      </c>
      <c r="J38" s="141">
        <v>101815</v>
      </c>
      <c r="K38" s="141"/>
      <c r="L38" s="142"/>
      <c r="M38" s="196"/>
      <c r="N38" s="196"/>
      <c r="O38" s="181"/>
      <c r="P38" s="106" t="s">
        <v>1312</v>
      </c>
    </row>
    <row r="39" spans="1:18" s="23" customFormat="1" ht="45" x14ac:dyDescent="0.25">
      <c r="A39" s="19"/>
      <c r="B39" s="21">
        <v>1.6</v>
      </c>
      <c r="C39" s="22" t="s">
        <v>1313</v>
      </c>
      <c r="D39" s="259" t="s">
        <v>1325</v>
      </c>
      <c r="E39" s="21" t="s">
        <v>30</v>
      </c>
      <c r="F39" s="21" t="s">
        <v>81</v>
      </c>
      <c r="G39" s="21" t="s">
        <v>81</v>
      </c>
      <c r="H39" s="21" t="s">
        <v>81</v>
      </c>
      <c r="I39" s="21" t="s">
        <v>81</v>
      </c>
      <c r="J39" s="141"/>
      <c r="K39" s="141">
        <v>127910</v>
      </c>
      <c r="L39" s="142"/>
      <c r="M39" s="196"/>
      <c r="N39" s="196"/>
      <c r="O39" s="181"/>
      <c r="P39" s="106" t="s">
        <v>1313</v>
      </c>
    </row>
    <row r="40" spans="1:18" s="23" customFormat="1" ht="43.5" customHeight="1" x14ac:dyDescent="0.25">
      <c r="A40" s="19"/>
      <c r="B40" s="21">
        <v>1.7</v>
      </c>
      <c r="C40" s="224" t="s">
        <v>1314</v>
      </c>
      <c r="D40" s="259" t="s">
        <v>1325</v>
      </c>
      <c r="E40" s="21" t="s">
        <v>30</v>
      </c>
      <c r="F40" s="21" t="s">
        <v>81</v>
      </c>
      <c r="G40" s="21" t="s">
        <v>81</v>
      </c>
      <c r="H40" s="21" t="s">
        <v>81</v>
      </c>
      <c r="I40" s="21" t="s">
        <v>81</v>
      </c>
      <c r="J40" s="141"/>
      <c r="K40" s="141">
        <v>39047.919999999998</v>
      </c>
      <c r="L40" s="142"/>
      <c r="M40" s="196"/>
      <c r="N40" s="196"/>
      <c r="O40" s="181"/>
      <c r="P40" s="106" t="s">
        <v>1314</v>
      </c>
    </row>
    <row r="41" spans="1:18" s="23" customFormat="1" ht="46.5" customHeight="1" x14ac:dyDescent="0.25">
      <c r="A41" s="19"/>
      <c r="B41" s="21">
        <v>2</v>
      </c>
      <c r="C41" s="22" t="s">
        <v>36</v>
      </c>
      <c r="D41" s="259" t="s">
        <v>1321</v>
      </c>
      <c r="E41" s="21" t="s">
        <v>30</v>
      </c>
      <c r="F41" s="21" t="s">
        <v>81</v>
      </c>
      <c r="G41" s="21" t="s">
        <v>81</v>
      </c>
      <c r="H41" s="21" t="s">
        <v>81</v>
      </c>
      <c r="I41" s="21" t="s">
        <v>81</v>
      </c>
      <c r="J41" s="232">
        <v>20000</v>
      </c>
      <c r="K41" s="141"/>
      <c r="L41" s="141"/>
      <c r="M41" s="141"/>
      <c r="N41" s="141"/>
      <c r="O41" s="141"/>
      <c r="P41" s="106" t="s">
        <v>1326</v>
      </c>
    </row>
    <row r="42" spans="1:18" s="23" customFormat="1" ht="23.25" customHeight="1" x14ac:dyDescent="0.25">
      <c r="A42" s="19"/>
      <c r="B42" s="210" t="s">
        <v>78</v>
      </c>
      <c r="C42" s="30"/>
      <c r="D42" s="28"/>
      <c r="E42" s="28"/>
      <c r="F42" s="28"/>
      <c r="G42" s="28"/>
      <c r="H42" s="28"/>
      <c r="I42" s="28"/>
      <c r="J42" s="234">
        <f>J43</f>
        <v>168385</v>
      </c>
      <c r="K42" s="211"/>
      <c r="L42" s="144"/>
      <c r="M42" s="197">
        <f>J42</f>
        <v>168385</v>
      </c>
      <c r="N42" s="197">
        <f>M42</f>
        <v>168385</v>
      </c>
      <c r="O42" s="184"/>
      <c r="P42" s="31"/>
    </row>
    <row r="43" spans="1:18" s="23" customFormat="1" ht="44.25" customHeight="1" x14ac:dyDescent="0.25">
      <c r="A43" s="19"/>
      <c r="B43" s="21"/>
      <c r="C43" s="68" t="s">
        <v>57</v>
      </c>
      <c r="D43" s="20" t="s">
        <v>58</v>
      </c>
      <c r="E43" s="20" t="s">
        <v>30</v>
      </c>
      <c r="F43" s="21" t="s">
        <v>81</v>
      </c>
      <c r="G43" s="21" t="s">
        <v>81</v>
      </c>
      <c r="H43" s="21" t="s">
        <v>81</v>
      </c>
      <c r="I43" s="21" t="s">
        <v>81</v>
      </c>
      <c r="J43" s="141">
        <v>168385</v>
      </c>
      <c r="K43" s="141"/>
      <c r="L43" s="142"/>
      <c r="M43" s="196"/>
      <c r="N43" s="196"/>
      <c r="O43" s="181"/>
      <c r="P43" s="22" t="s">
        <v>1343</v>
      </c>
    </row>
    <row r="44" spans="1:18" s="23" customFormat="1" x14ac:dyDescent="0.25">
      <c r="A44" s="19"/>
      <c r="B44" s="71" t="s">
        <v>1304</v>
      </c>
      <c r="C44" s="26"/>
      <c r="D44" s="26"/>
      <c r="E44" s="27"/>
      <c r="F44" s="28"/>
      <c r="G44" s="28"/>
      <c r="H44" s="28"/>
      <c r="I44" s="28"/>
      <c r="J44" s="139"/>
      <c r="K44" s="231">
        <f>K45</f>
        <v>3170000</v>
      </c>
      <c r="L44" s="144"/>
      <c r="M44" s="195">
        <f>K44</f>
        <v>3170000</v>
      </c>
      <c r="N44" s="195">
        <f>M44</f>
        <v>3170000</v>
      </c>
      <c r="O44" s="184"/>
      <c r="P44" s="32"/>
    </row>
    <row r="45" spans="1:18" s="23" customFormat="1" ht="58.5" customHeight="1" x14ac:dyDescent="0.25">
      <c r="A45" s="19"/>
      <c r="B45" s="21"/>
      <c r="C45" s="68" t="s">
        <v>1337</v>
      </c>
      <c r="D45" s="20" t="s">
        <v>88</v>
      </c>
      <c r="E45" s="74" t="s">
        <v>33</v>
      </c>
      <c r="F45" s="21" t="s">
        <v>81</v>
      </c>
      <c r="G45" s="21" t="s">
        <v>81</v>
      </c>
      <c r="H45" s="21" t="s">
        <v>81</v>
      </c>
      <c r="I45" s="21" t="s">
        <v>81</v>
      </c>
      <c r="J45" s="141"/>
      <c r="K45" s="141">
        <v>3170000</v>
      </c>
      <c r="L45" s="147"/>
      <c r="M45" s="200"/>
      <c r="N45" s="200"/>
      <c r="O45" s="181"/>
      <c r="P45" s="22" t="s">
        <v>1344</v>
      </c>
    </row>
    <row r="46" spans="1:18" s="23" customFormat="1" x14ac:dyDescent="0.25">
      <c r="A46" s="19"/>
      <c r="B46" s="72" t="s">
        <v>1305</v>
      </c>
      <c r="C46" s="54"/>
      <c r="D46" s="55"/>
      <c r="E46" s="56"/>
      <c r="F46" s="55"/>
      <c r="G46" s="55"/>
      <c r="H46" s="55"/>
      <c r="I46" s="55"/>
      <c r="J46" s="231">
        <f>J47</f>
        <v>2760</v>
      </c>
      <c r="K46" s="231">
        <f>K47</f>
        <v>780490</v>
      </c>
      <c r="L46" s="146"/>
      <c r="M46" s="198">
        <f>J46+K46</f>
        <v>783250</v>
      </c>
      <c r="N46" s="198">
        <f>M46</f>
        <v>783250</v>
      </c>
      <c r="O46" s="185"/>
      <c r="P46" s="57"/>
      <c r="Q46" s="63"/>
    </row>
    <row r="47" spans="1:18" s="23" customFormat="1" ht="30.75" customHeight="1" x14ac:dyDescent="0.25">
      <c r="A47" s="19"/>
      <c r="B47" s="21"/>
      <c r="C47" s="22" t="s">
        <v>75</v>
      </c>
      <c r="D47" s="20"/>
      <c r="E47" s="21"/>
      <c r="F47" s="19"/>
      <c r="G47" s="19"/>
      <c r="H47" s="19"/>
      <c r="I47" s="19"/>
      <c r="J47" s="141">
        <v>2760</v>
      </c>
      <c r="K47" s="141">
        <v>780490</v>
      </c>
      <c r="L47" s="147"/>
      <c r="M47" s="200"/>
      <c r="N47" s="200"/>
      <c r="O47" s="181"/>
      <c r="P47" s="22" t="s">
        <v>1335</v>
      </c>
      <c r="Q47" s="64"/>
      <c r="R47" s="62"/>
    </row>
    <row r="48" spans="1:18" s="23" customFormat="1" x14ac:dyDescent="0.25">
      <c r="A48" s="19"/>
      <c r="B48" s="72" t="s">
        <v>1306</v>
      </c>
      <c r="C48" s="54"/>
      <c r="D48" s="55"/>
      <c r="E48" s="56"/>
      <c r="F48" s="55"/>
      <c r="G48" s="55"/>
      <c r="H48" s="55"/>
      <c r="I48" s="55"/>
      <c r="J48" s="198"/>
      <c r="K48" s="231">
        <f>K49</f>
        <v>1355926.16</v>
      </c>
      <c r="L48" s="151"/>
      <c r="M48" s="199">
        <f>J48+K48+L48</f>
        <v>1355926.16</v>
      </c>
      <c r="N48" s="199">
        <f>M48</f>
        <v>1355926.16</v>
      </c>
      <c r="O48" s="185"/>
      <c r="P48" s="57"/>
    </row>
    <row r="49" spans="1:20" s="23" customFormat="1" ht="30.75" customHeight="1" x14ac:dyDescent="0.25">
      <c r="A49" s="19"/>
      <c r="B49" s="21"/>
      <c r="C49" s="68" t="s">
        <v>52</v>
      </c>
      <c r="D49" s="20" t="s">
        <v>38</v>
      </c>
      <c r="E49" s="20" t="s">
        <v>70</v>
      </c>
      <c r="F49" s="114">
        <v>44621</v>
      </c>
      <c r="G49" s="113">
        <v>44652</v>
      </c>
      <c r="H49" s="113">
        <v>44652</v>
      </c>
      <c r="I49" s="113">
        <v>44652</v>
      </c>
      <c r="J49" s="141"/>
      <c r="K49" s="141">
        <v>1355926.16</v>
      </c>
      <c r="L49" s="142"/>
      <c r="M49" s="200"/>
      <c r="N49" s="200"/>
      <c r="O49" s="181"/>
      <c r="P49" s="22" t="s">
        <v>1718</v>
      </c>
    </row>
    <row r="50" spans="1:20" s="23" customFormat="1" x14ac:dyDescent="0.25">
      <c r="A50" s="19"/>
      <c r="B50" s="72" t="s">
        <v>1307</v>
      </c>
      <c r="C50" s="54"/>
      <c r="D50" s="55"/>
      <c r="E50" s="56"/>
      <c r="F50" s="55"/>
      <c r="G50" s="55"/>
      <c r="H50" s="55"/>
      <c r="I50" s="55"/>
      <c r="J50" s="236">
        <v>4993408.2</v>
      </c>
      <c r="K50" s="236">
        <v>7669179.4000000004</v>
      </c>
      <c r="L50" s="152"/>
      <c r="M50" s="126">
        <f>J50+K50+L50</f>
        <v>12662587.600000001</v>
      </c>
      <c r="N50" s="199">
        <f>M50</f>
        <v>12662587.600000001</v>
      </c>
      <c r="O50" s="185"/>
      <c r="P50" s="57"/>
    </row>
    <row r="51" spans="1:20" s="23" customFormat="1" ht="34.5" customHeight="1" x14ac:dyDescent="0.25">
      <c r="A51" s="19"/>
      <c r="B51" s="21">
        <v>1</v>
      </c>
      <c r="C51" s="68" t="s">
        <v>43</v>
      </c>
      <c r="D51" s="20" t="s">
        <v>28</v>
      </c>
      <c r="E51" s="21" t="s">
        <v>30</v>
      </c>
      <c r="F51" s="21" t="s">
        <v>81</v>
      </c>
      <c r="G51" s="21" t="s">
        <v>81</v>
      </c>
      <c r="H51" s="21" t="s">
        <v>81</v>
      </c>
      <c r="I51" s="21" t="s">
        <v>81</v>
      </c>
      <c r="J51" s="204"/>
      <c r="K51" s="141"/>
      <c r="L51" s="142"/>
      <c r="M51" s="183"/>
      <c r="N51" s="183"/>
      <c r="O51" s="181"/>
      <c r="P51" s="22" t="s">
        <v>1345</v>
      </c>
      <c r="Q51" s="103"/>
      <c r="R51" s="103"/>
    </row>
    <row r="52" spans="1:20" s="23" customFormat="1" ht="38.25" customHeight="1" x14ac:dyDescent="0.25">
      <c r="A52" s="19"/>
      <c r="B52" s="21">
        <v>2</v>
      </c>
      <c r="C52" s="68" t="s">
        <v>44</v>
      </c>
      <c r="D52" s="20" t="s">
        <v>28</v>
      </c>
      <c r="E52" s="21" t="s">
        <v>30</v>
      </c>
      <c r="F52" s="21" t="s">
        <v>81</v>
      </c>
      <c r="G52" s="21" t="s">
        <v>81</v>
      </c>
      <c r="H52" s="21" t="s">
        <v>81</v>
      </c>
      <c r="I52" s="21" t="s">
        <v>81</v>
      </c>
      <c r="J52" s="205"/>
      <c r="K52" s="141"/>
      <c r="L52" s="142"/>
      <c r="M52" s="187"/>
      <c r="N52" s="187"/>
      <c r="O52" s="181"/>
      <c r="P52" s="22" t="s">
        <v>1345</v>
      </c>
      <c r="Q52" s="103"/>
      <c r="T52" s="103"/>
    </row>
    <row r="53" spans="1:20" s="23" customFormat="1" ht="29.25" customHeight="1" x14ac:dyDescent="0.25">
      <c r="A53" s="19"/>
      <c r="B53" s="21">
        <v>3</v>
      </c>
      <c r="C53" s="68" t="s">
        <v>47</v>
      </c>
      <c r="D53" s="20" t="s">
        <v>28</v>
      </c>
      <c r="E53" s="21" t="s">
        <v>48</v>
      </c>
      <c r="F53" s="21" t="s">
        <v>81</v>
      </c>
      <c r="G53" s="21" t="s">
        <v>81</v>
      </c>
      <c r="H53" s="21" t="s">
        <v>81</v>
      </c>
      <c r="I53" s="21" t="s">
        <v>81</v>
      </c>
      <c r="J53" s="141"/>
      <c r="K53" s="141"/>
      <c r="L53" s="142"/>
      <c r="M53" s="187"/>
      <c r="N53" s="187"/>
      <c r="O53" s="181"/>
      <c r="P53" s="22" t="s">
        <v>1345</v>
      </c>
      <c r="Q53" s="62"/>
      <c r="T53" s="62"/>
    </row>
    <row r="54" spans="1:20" s="23" customFormat="1" ht="27.75" customHeight="1" x14ac:dyDescent="0.25">
      <c r="A54" s="19"/>
      <c r="B54" s="21">
        <v>4</v>
      </c>
      <c r="C54" s="68" t="s">
        <v>68</v>
      </c>
      <c r="D54" s="20" t="s">
        <v>28</v>
      </c>
      <c r="E54" s="21" t="s">
        <v>30</v>
      </c>
      <c r="F54" s="21" t="s">
        <v>81</v>
      </c>
      <c r="G54" s="21" t="s">
        <v>81</v>
      </c>
      <c r="H54" s="21" t="s">
        <v>81</v>
      </c>
      <c r="I54" s="21" t="s">
        <v>81</v>
      </c>
      <c r="J54" s="141"/>
      <c r="K54" s="141"/>
      <c r="L54" s="142"/>
      <c r="M54" s="187"/>
      <c r="N54" s="187"/>
      <c r="O54" s="181"/>
      <c r="P54" s="22" t="s">
        <v>1345</v>
      </c>
    </row>
    <row r="55" spans="1:20" s="23" customFormat="1" ht="35.25" customHeight="1" x14ac:dyDescent="0.25">
      <c r="A55" s="19"/>
      <c r="B55" s="21">
        <v>5</v>
      </c>
      <c r="C55" s="68" t="s">
        <v>46</v>
      </c>
      <c r="D55" s="20" t="s">
        <v>28</v>
      </c>
      <c r="E55" s="21" t="s">
        <v>30</v>
      </c>
      <c r="F55" s="21" t="s">
        <v>81</v>
      </c>
      <c r="G55" s="21" t="s">
        <v>81</v>
      </c>
      <c r="H55" s="21" t="s">
        <v>81</v>
      </c>
      <c r="I55" s="21" t="s">
        <v>81</v>
      </c>
      <c r="J55" s="141"/>
      <c r="K55" s="141"/>
      <c r="L55" s="142"/>
      <c r="M55" s="187"/>
      <c r="N55" s="187"/>
      <c r="O55" s="181"/>
      <c r="P55" s="22" t="s">
        <v>1345</v>
      </c>
    </row>
    <row r="56" spans="1:20" s="23" customFormat="1" ht="35.25" customHeight="1" x14ac:dyDescent="0.25">
      <c r="A56" s="19"/>
      <c r="B56" s="21">
        <v>6</v>
      </c>
      <c r="C56" s="68" t="s">
        <v>45</v>
      </c>
      <c r="D56" s="20" t="s">
        <v>28</v>
      </c>
      <c r="E56" s="21" t="s">
        <v>30</v>
      </c>
      <c r="F56" s="21" t="s">
        <v>81</v>
      </c>
      <c r="G56" s="21" t="s">
        <v>81</v>
      </c>
      <c r="H56" s="21" t="s">
        <v>81</v>
      </c>
      <c r="I56" s="21" t="s">
        <v>81</v>
      </c>
      <c r="J56" s="141"/>
      <c r="K56" s="141"/>
      <c r="L56" s="142"/>
      <c r="M56" s="187"/>
      <c r="N56" s="187"/>
      <c r="O56" s="181"/>
      <c r="P56" s="22" t="s">
        <v>1345</v>
      </c>
      <c r="Q56" s="62"/>
    </row>
    <row r="57" spans="1:20" s="23" customFormat="1" ht="23.25" x14ac:dyDescent="0.25">
      <c r="A57" s="19"/>
      <c r="B57" s="107"/>
      <c r="C57" s="108"/>
      <c r="D57" s="109"/>
      <c r="E57" s="110"/>
      <c r="F57" s="111"/>
      <c r="G57" s="111"/>
      <c r="H57" s="111"/>
      <c r="I57" s="111"/>
      <c r="J57" s="153"/>
      <c r="K57" s="153"/>
      <c r="L57" s="154"/>
      <c r="M57" s="155" t="s">
        <v>69</v>
      </c>
      <c r="N57" s="260">
        <f>N16+N11</f>
        <v>36338371.43</v>
      </c>
      <c r="O57" s="176">
        <f>N11+N16</f>
        <v>36338371.43</v>
      </c>
      <c r="P57" s="112"/>
      <c r="Q57" s="64"/>
    </row>
    <row r="58" spans="1:20" s="23" customFormat="1" x14ac:dyDescent="0.25">
      <c r="A58" s="19"/>
      <c r="B58" s="73" t="s">
        <v>22</v>
      </c>
      <c r="C58" s="58"/>
      <c r="D58" s="58"/>
      <c r="E58" s="59"/>
      <c r="F58" s="58"/>
      <c r="G58" s="58"/>
      <c r="H58" s="58"/>
      <c r="I58" s="58"/>
      <c r="J58" s="156"/>
      <c r="K58" s="156" t="s">
        <v>99</v>
      </c>
      <c r="L58" s="157"/>
      <c r="M58" s="60"/>
      <c r="N58" s="60"/>
      <c r="O58" s="65">
        <f>O59+O66+O68+O71+O75+O73</f>
        <v>27131582.84</v>
      </c>
      <c r="P58" s="61"/>
    </row>
    <row r="59" spans="1:20" s="23" customFormat="1" x14ac:dyDescent="0.25">
      <c r="A59" s="19"/>
      <c r="B59" s="84">
        <v>1</v>
      </c>
      <c r="C59" s="75" t="s">
        <v>60</v>
      </c>
      <c r="D59" s="76"/>
      <c r="E59" s="77"/>
      <c r="F59" s="76"/>
      <c r="G59" s="76"/>
      <c r="H59" s="76"/>
      <c r="I59" s="76"/>
      <c r="J59" s="159">
        <f>SUM(J60:J65)</f>
        <v>2446100</v>
      </c>
      <c r="K59" s="159">
        <f>SUM(K60:K65)</f>
        <v>18603747</v>
      </c>
      <c r="L59" s="160"/>
      <c r="M59" s="158">
        <f>J59+K59</f>
        <v>21049847</v>
      </c>
      <c r="N59" s="158"/>
      <c r="O59" s="177">
        <f>M59</f>
        <v>21049847</v>
      </c>
      <c r="P59" s="78"/>
    </row>
    <row r="60" spans="1:20" s="91" customFormat="1" ht="30.75" customHeight="1" x14ac:dyDescent="0.25">
      <c r="A60" s="86"/>
      <c r="B60" s="87"/>
      <c r="C60" s="88" t="s">
        <v>61</v>
      </c>
      <c r="D60" s="89" t="s">
        <v>28</v>
      </c>
      <c r="E60" s="89" t="s">
        <v>33</v>
      </c>
      <c r="F60" s="114">
        <v>44621</v>
      </c>
      <c r="G60" s="113">
        <v>44652</v>
      </c>
      <c r="H60" s="113">
        <v>44652</v>
      </c>
      <c r="I60" s="113">
        <v>44652</v>
      </c>
      <c r="J60" s="237">
        <v>731000</v>
      </c>
      <c r="K60" s="237">
        <v>2151823</v>
      </c>
      <c r="L60" s="162"/>
      <c r="M60" s="188"/>
      <c r="N60" s="189"/>
      <c r="O60" s="188">
        <f>J60+K60</f>
        <v>2882823</v>
      </c>
      <c r="P60" s="283" t="s">
        <v>1346</v>
      </c>
    </row>
    <row r="61" spans="1:20" s="91" customFormat="1" ht="32.25" customHeight="1" x14ac:dyDescent="0.25">
      <c r="A61" s="86"/>
      <c r="B61" s="87"/>
      <c r="C61" s="88" t="s">
        <v>62</v>
      </c>
      <c r="D61" s="89" t="s">
        <v>28</v>
      </c>
      <c r="E61" s="89" t="s">
        <v>33</v>
      </c>
      <c r="F61" s="175">
        <v>44562</v>
      </c>
      <c r="G61" s="175">
        <v>44593</v>
      </c>
      <c r="H61" s="175">
        <v>44593</v>
      </c>
      <c r="I61" s="175">
        <v>44593</v>
      </c>
      <c r="J61" s="237">
        <v>500000</v>
      </c>
      <c r="K61" s="237">
        <v>15075000</v>
      </c>
      <c r="L61" s="162"/>
      <c r="M61" s="188"/>
      <c r="N61" s="189"/>
      <c r="O61" s="188">
        <f t="shared" ref="O61:O65" si="0">J61+K61</f>
        <v>15575000</v>
      </c>
      <c r="P61" s="284"/>
    </row>
    <row r="62" spans="1:20" s="91" customFormat="1" ht="27.75" customHeight="1" x14ac:dyDescent="0.25">
      <c r="A62" s="86"/>
      <c r="B62" s="87"/>
      <c r="C62" s="88" t="s">
        <v>50</v>
      </c>
      <c r="D62" s="89" t="s">
        <v>28</v>
      </c>
      <c r="E62" s="89" t="s">
        <v>33</v>
      </c>
      <c r="F62" s="114">
        <v>44621</v>
      </c>
      <c r="G62" s="113">
        <v>44652</v>
      </c>
      <c r="H62" s="113">
        <v>44652</v>
      </c>
      <c r="I62" s="113">
        <v>44652</v>
      </c>
      <c r="J62" s="237">
        <v>1130100</v>
      </c>
      <c r="K62" s="237">
        <v>1268919</v>
      </c>
      <c r="L62" s="162"/>
      <c r="M62" s="188"/>
      <c r="N62" s="189"/>
      <c r="O62" s="188">
        <f t="shared" si="0"/>
        <v>2399019</v>
      </c>
      <c r="P62" s="284"/>
    </row>
    <row r="63" spans="1:20" s="91" customFormat="1" ht="27.75" customHeight="1" x14ac:dyDescent="0.25">
      <c r="A63" s="86"/>
      <c r="B63" s="87"/>
      <c r="C63" s="88" t="s">
        <v>89</v>
      </c>
      <c r="D63" s="89" t="s">
        <v>28</v>
      </c>
      <c r="E63" s="89" t="s">
        <v>30</v>
      </c>
      <c r="F63" s="21" t="s">
        <v>81</v>
      </c>
      <c r="G63" s="21" t="s">
        <v>81</v>
      </c>
      <c r="H63" s="21" t="s">
        <v>81</v>
      </c>
      <c r="I63" s="21" t="s">
        <v>81</v>
      </c>
      <c r="J63" s="237">
        <v>85000</v>
      </c>
      <c r="K63" s="161"/>
      <c r="L63" s="162"/>
      <c r="M63" s="188"/>
      <c r="N63" s="189"/>
      <c r="O63" s="188">
        <f t="shared" si="0"/>
        <v>85000</v>
      </c>
      <c r="P63" s="284"/>
    </row>
    <row r="64" spans="1:20" s="91" customFormat="1" ht="27.75" customHeight="1" x14ac:dyDescent="0.25">
      <c r="A64" s="86"/>
      <c r="B64" s="87"/>
      <c r="C64" s="88" t="s">
        <v>90</v>
      </c>
      <c r="D64" s="89" t="s">
        <v>28</v>
      </c>
      <c r="E64" s="89" t="s">
        <v>30</v>
      </c>
      <c r="F64" s="21" t="s">
        <v>81</v>
      </c>
      <c r="G64" s="21" t="s">
        <v>81</v>
      </c>
      <c r="H64" s="21" t="s">
        <v>81</v>
      </c>
      <c r="I64" s="21" t="s">
        <v>81</v>
      </c>
      <c r="J64" s="161"/>
      <c r="K64" s="237">
        <v>43005</v>
      </c>
      <c r="L64" s="162"/>
      <c r="M64" s="188"/>
      <c r="N64" s="189"/>
      <c r="O64" s="188">
        <f t="shared" si="0"/>
        <v>43005</v>
      </c>
      <c r="P64" s="284"/>
    </row>
    <row r="65" spans="1:16" s="91" customFormat="1" ht="27.75" customHeight="1" x14ac:dyDescent="0.25">
      <c r="A65" s="86"/>
      <c r="B65" s="87"/>
      <c r="C65" s="88" t="s">
        <v>72</v>
      </c>
      <c r="D65" s="89" t="s">
        <v>82</v>
      </c>
      <c r="E65" s="89" t="s">
        <v>33</v>
      </c>
      <c r="F65" s="114">
        <v>44621</v>
      </c>
      <c r="G65" s="113">
        <v>44652</v>
      </c>
      <c r="H65" s="113">
        <v>44652</v>
      </c>
      <c r="I65" s="113">
        <v>44652</v>
      </c>
      <c r="J65" s="161"/>
      <c r="K65" s="237">
        <v>65000</v>
      </c>
      <c r="L65" s="162"/>
      <c r="M65" s="188"/>
      <c r="N65" s="189"/>
      <c r="O65" s="188">
        <f t="shared" si="0"/>
        <v>65000</v>
      </c>
      <c r="P65" s="285"/>
    </row>
    <row r="66" spans="1:16" s="83" customFormat="1" x14ac:dyDescent="0.25">
      <c r="A66" s="79"/>
      <c r="B66" s="84">
        <v>2</v>
      </c>
      <c r="C66" s="80" t="s">
        <v>63</v>
      </c>
      <c r="D66" s="81"/>
      <c r="E66" s="81"/>
      <c r="F66" s="79"/>
      <c r="G66" s="79"/>
      <c r="H66" s="79"/>
      <c r="I66" s="92"/>
      <c r="J66" s="239">
        <f>J67</f>
        <v>148000</v>
      </c>
      <c r="K66" s="239">
        <f>K67</f>
        <v>683735.84</v>
      </c>
      <c r="L66" s="163"/>
      <c r="M66" s="164">
        <f>J66+K66</f>
        <v>831735.84</v>
      </c>
      <c r="N66" s="164"/>
      <c r="O66" s="164">
        <f>L66+M66</f>
        <v>831735.84</v>
      </c>
      <c r="P66" s="82"/>
    </row>
    <row r="67" spans="1:16" s="83" customFormat="1" ht="33" customHeight="1" x14ac:dyDescent="0.25">
      <c r="A67" s="86"/>
      <c r="B67" s="93"/>
      <c r="C67" s="88" t="s">
        <v>64</v>
      </c>
      <c r="D67" s="89" t="s">
        <v>28</v>
      </c>
      <c r="E67" s="89" t="s">
        <v>33</v>
      </c>
      <c r="F67" s="114">
        <v>44621</v>
      </c>
      <c r="G67" s="113">
        <v>44652</v>
      </c>
      <c r="H67" s="113">
        <v>44652</v>
      </c>
      <c r="I67" s="113">
        <v>44652</v>
      </c>
      <c r="J67" s="161">
        <v>148000</v>
      </c>
      <c r="K67" s="161">
        <v>683735.84</v>
      </c>
      <c r="L67" s="162"/>
      <c r="M67" s="188"/>
      <c r="N67" s="189"/>
      <c r="O67" s="188"/>
      <c r="P67" s="90" t="s">
        <v>83</v>
      </c>
    </row>
    <row r="68" spans="1:16" s="23" customFormat="1" x14ac:dyDescent="0.25">
      <c r="A68" s="19"/>
      <c r="B68" s="97">
        <v>3</v>
      </c>
      <c r="C68" s="98" t="s">
        <v>76</v>
      </c>
      <c r="D68" s="99"/>
      <c r="E68" s="81"/>
      <c r="F68" s="102"/>
      <c r="G68" s="102"/>
      <c r="H68" s="102"/>
      <c r="I68" s="102"/>
      <c r="J68" s="239">
        <v>500000</v>
      </c>
      <c r="K68" s="239">
        <v>700000</v>
      </c>
      <c r="L68" s="165"/>
      <c r="M68" s="100">
        <f>J68+K68</f>
        <v>1200000</v>
      </c>
      <c r="N68" s="100"/>
      <c r="O68" s="100">
        <f>M68</f>
        <v>1200000</v>
      </c>
      <c r="P68" s="101"/>
    </row>
    <row r="69" spans="1:16" s="23" customFormat="1" ht="75" x14ac:dyDescent="0.25">
      <c r="A69" s="19"/>
      <c r="B69" s="21">
        <v>3.1</v>
      </c>
      <c r="C69" s="218" t="s">
        <v>1315</v>
      </c>
      <c r="D69" s="262" t="s">
        <v>1331</v>
      </c>
      <c r="E69" s="20" t="s">
        <v>30</v>
      </c>
      <c r="F69" s="113">
        <v>44652</v>
      </c>
      <c r="G69" s="113">
        <v>44682</v>
      </c>
      <c r="H69" s="113">
        <v>44682</v>
      </c>
      <c r="I69" s="113">
        <v>44682</v>
      </c>
      <c r="J69" s="213">
        <v>500000</v>
      </c>
      <c r="K69" s="141"/>
      <c r="L69" s="245"/>
      <c r="M69" s="187"/>
      <c r="N69" s="187"/>
      <c r="O69" s="181"/>
      <c r="P69" s="22" t="s">
        <v>1327</v>
      </c>
    </row>
    <row r="70" spans="1:16" s="23" customFormat="1" ht="60" x14ac:dyDescent="0.25">
      <c r="A70" s="19"/>
      <c r="B70" s="21">
        <v>3.2</v>
      </c>
      <c r="C70" s="218" t="s">
        <v>1316</v>
      </c>
      <c r="D70" s="262" t="s">
        <v>1332</v>
      </c>
      <c r="E70" s="20" t="s">
        <v>30</v>
      </c>
      <c r="F70" s="113">
        <v>44562</v>
      </c>
      <c r="G70" s="113">
        <v>44593</v>
      </c>
      <c r="H70" s="113">
        <v>44593</v>
      </c>
      <c r="I70" s="113">
        <v>44593</v>
      </c>
      <c r="J70" s="141"/>
      <c r="K70" s="213">
        <v>700000</v>
      </c>
      <c r="L70" s="245"/>
      <c r="M70" s="187"/>
      <c r="N70" s="187"/>
      <c r="O70" s="181"/>
      <c r="P70" s="22" t="s">
        <v>1328</v>
      </c>
    </row>
    <row r="71" spans="1:16" s="23" customFormat="1" x14ac:dyDescent="0.25">
      <c r="A71" s="19"/>
      <c r="B71" s="97">
        <v>4</v>
      </c>
      <c r="C71" s="104" t="s">
        <v>79</v>
      </c>
      <c r="D71" s="99"/>
      <c r="E71" s="81"/>
      <c r="F71" s="102"/>
      <c r="G71" s="102"/>
      <c r="H71" s="102"/>
      <c r="I71" s="102"/>
      <c r="J71" s="206"/>
      <c r="K71" s="239">
        <v>100000</v>
      </c>
      <c r="L71" s="165"/>
      <c r="M71" s="100">
        <f>K71</f>
        <v>100000</v>
      </c>
      <c r="N71" s="100"/>
      <c r="O71" s="100">
        <f>M71</f>
        <v>100000</v>
      </c>
      <c r="P71" s="105"/>
    </row>
    <row r="72" spans="1:16" s="23" customFormat="1" ht="33.75" customHeight="1" x14ac:dyDescent="0.25">
      <c r="A72" s="19"/>
      <c r="B72" s="21"/>
      <c r="C72" s="68" t="s">
        <v>1329</v>
      </c>
      <c r="D72" s="20" t="s">
        <v>1333</v>
      </c>
      <c r="E72" s="20" t="s">
        <v>80</v>
      </c>
      <c r="F72" s="175">
        <v>44562</v>
      </c>
      <c r="G72" s="175">
        <v>44593</v>
      </c>
      <c r="H72" s="175">
        <v>44593</v>
      </c>
      <c r="I72" s="175">
        <v>44593</v>
      </c>
      <c r="J72" s="141"/>
      <c r="K72" s="141">
        <v>100000</v>
      </c>
      <c r="L72" s="142"/>
      <c r="M72" s="187"/>
      <c r="N72" s="187"/>
      <c r="O72" s="181"/>
      <c r="P72" s="68" t="s">
        <v>1330</v>
      </c>
    </row>
    <row r="73" spans="1:16" s="23" customFormat="1" x14ac:dyDescent="0.25">
      <c r="A73" s="19"/>
      <c r="B73" s="97">
        <v>5</v>
      </c>
      <c r="C73" s="104" t="s">
        <v>100</v>
      </c>
      <c r="D73" s="99"/>
      <c r="E73" s="81"/>
      <c r="F73" s="102"/>
      <c r="G73" s="102"/>
      <c r="H73" s="102"/>
      <c r="I73" s="102"/>
      <c r="J73" s="206"/>
      <c r="K73" s="239">
        <f>K74</f>
        <v>1850000</v>
      </c>
      <c r="L73" s="165"/>
      <c r="M73" s="100">
        <f>K73</f>
        <v>1850000</v>
      </c>
      <c r="N73" s="100"/>
      <c r="O73" s="100">
        <f>M73</f>
        <v>1850000</v>
      </c>
      <c r="P73" s="105"/>
    </row>
    <row r="74" spans="1:16" s="23" customFormat="1" ht="52.5" customHeight="1" x14ac:dyDescent="0.25">
      <c r="A74" s="19"/>
      <c r="B74" s="21"/>
      <c r="C74" s="22" t="s">
        <v>100</v>
      </c>
      <c r="D74" s="20" t="s">
        <v>88</v>
      </c>
      <c r="E74" s="89" t="s">
        <v>33</v>
      </c>
      <c r="F74" s="175">
        <v>44562</v>
      </c>
      <c r="G74" s="175">
        <v>44593</v>
      </c>
      <c r="H74" s="175">
        <v>44593</v>
      </c>
      <c r="I74" s="175">
        <v>44593</v>
      </c>
      <c r="J74" s="141"/>
      <c r="K74" s="141">
        <v>1850000</v>
      </c>
      <c r="L74" s="147"/>
      <c r="M74" s="187"/>
      <c r="N74" s="187"/>
      <c r="O74" s="181"/>
      <c r="P74" s="106" t="s">
        <v>1351</v>
      </c>
    </row>
    <row r="75" spans="1:16" s="83" customFormat="1" x14ac:dyDescent="0.25">
      <c r="A75" s="79"/>
      <c r="B75" s="251">
        <v>6</v>
      </c>
      <c r="C75" s="82" t="s">
        <v>1338</v>
      </c>
      <c r="D75" s="81"/>
      <c r="E75" s="81"/>
      <c r="F75" s="79"/>
      <c r="G75" s="79"/>
      <c r="H75" s="79"/>
      <c r="I75" s="79"/>
      <c r="J75" s="276">
        <v>2100000</v>
      </c>
      <c r="K75" s="252"/>
      <c r="L75" s="253"/>
      <c r="M75" s="169"/>
      <c r="N75" s="254"/>
      <c r="O75" s="164">
        <f>J75</f>
        <v>2100000</v>
      </c>
      <c r="P75" s="82"/>
    </row>
    <row r="76" spans="1:16" s="23" customFormat="1" ht="30" x14ac:dyDescent="0.25">
      <c r="A76" s="19"/>
      <c r="B76" s="255"/>
      <c r="C76" s="22" t="s">
        <v>1347</v>
      </c>
      <c r="D76" s="20" t="s">
        <v>1320</v>
      </c>
      <c r="E76" s="89" t="s">
        <v>33</v>
      </c>
      <c r="F76" s="175">
        <v>44562</v>
      </c>
      <c r="G76" s="175">
        <v>44593</v>
      </c>
      <c r="H76" s="175">
        <v>44593</v>
      </c>
      <c r="I76" s="175">
        <v>44593</v>
      </c>
      <c r="J76" s="258">
        <v>2100000</v>
      </c>
      <c r="K76" s="256"/>
      <c r="L76" s="147"/>
      <c r="M76" s="275"/>
      <c r="N76" s="257"/>
      <c r="O76" s="257"/>
      <c r="P76" s="22" t="s">
        <v>1350</v>
      </c>
    </row>
    <row r="77" spans="1:16" s="83" customFormat="1" x14ac:dyDescent="0.25">
      <c r="A77" s="79"/>
      <c r="B77" s="85"/>
      <c r="C77" s="94"/>
      <c r="D77" s="95"/>
      <c r="E77" s="95"/>
      <c r="F77" s="96"/>
      <c r="G77" s="96"/>
      <c r="H77" s="96"/>
      <c r="I77" s="96"/>
      <c r="J77" s="166" t="s">
        <v>54</v>
      </c>
      <c r="K77" s="167" t="s">
        <v>55</v>
      </c>
      <c r="L77" s="168" t="s">
        <v>56</v>
      </c>
      <c r="M77" s="169" t="s">
        <v>65</v>
      </c>
      <c r="N77" s="170">
        <f>O58</f>
        <v>27131582.84</v>
      </c>
      <c r="O77" s="178"/>
      <c r="P77" s="80"/>
    </row>
    <row r="78" spans="1:16" s="23" customFormat="1" ht="26.25" x14ac:dyDescent="0.4">
      <c r="A78" s="19"/>
      <c r="B78" s="19"/>
      <c r="C78" s="40"/>
      <c r="D78" s="40"/>
      <c r="E78" s="41"/>
      <c r="F78" s="40"/>
      <c r="G78" s="40"/>
      <c r="H78" s="40"/>
      <c r="I78" s="40"/>
      <c r="J78" s="13">
        <f>J12+J14+J19+J21+J23+J25+J28+J30+J32+J42+J50+J46+J59+J66+J68+J75</f>
        <v>18511397.199999999</v>
      </c>
      <c r="K78" s="13">
        <f>K71+K68+K66+K59+K50+K48+K46+K44+K32+K30+K28+K25+K21+K19+K17+K14+K12+K73</f>
        <v>44958557.070000008</v>
      </c>
      <c r="L78" s="13"/>
      <c r="M78" s="171" t="s">
        <v>53</v>
      </c>
      <c r="N78" s="286">
        <f>N57+N77</f>
        <v>63469954.269999996</v>
      </c>
      <c r="O78" s="286"/>
      <c r="P78" s="42"/>
    </row>
    <row r="79" spans="1:16" s="23" customFormat="1" x14ac:dyDescent="0.25">
      <c r="B79" s="115"/>
      <c r="C79" s="116"/>
      <c r="D79" s="116"/>
      <c r="E79" s="117"/>
      <c r="F79" s="1"/>
      <c r="G79" s="116"/>
      <c r="H79" s="116"/>
      <c r="I79" s="116"/>
      <c r="J79" s="287"/>
      <c r="K79" s="288"/>
      <c r="L79" s="172"/>
      <c r="M79" s="118"/>
      <c r="N79" s="119"/>
      <c r="O79" s="119"/>
      <c r="P79" s="120"/>
    </row>
    <row r="80" spans="1:16" s="23" customFormat="1" x14ac:dyDescent="0.25">
      <c r="B80" s="2" t="s">
        <v>23</v>
      </c>
      <c r="C80" s="1"/>
      <c r="D80" s="1" t="s">
        <v>71</v>
      </c>
      <c r="E80" s="44"/>
      <c r="G80" s="1" t="s">
        <v>24</v>
      </c>
      <c r="H80" s="3"/>
      <c r="I80" s="3"/>
      <c r="J80" s="122"/>
      <c r="K80" s="127"/>
      <c r="L80" s="122"/>
      <c r="M80" s="121"/>
      <c r="N80" s="281" t="s">
        <v>5</v>
      </c>
      <c r="O80" s="281"/>
      <c r="P80" s="282"/>
    </row>
    <row r="81" spans="2:16" s="23" customFormat="1" x14ac:dyDescent="0.25">
      <c r="B81" s="2"/>
      <c r="C81" s="1"/>
      <c r="D81" s="1"/>
      <c r="E81" s="3"/>
      <c r="F81" s="1"/>
      <c r="G81" s="1"/>
      <c r="H81" s="1"/>
      <c r="I81" s="1"/>
      <c r="J81" s="45"/>
      <c r="K81" s="173"/>
      <c r="L81" s="45"/>
      <c r="M81" s="174"/>
      <c r="N81" s="193"/>
      <c r="O81" s="179"/>
      <c r="P81" s="4"/>
    </row>
    <row r="82" spans="2:16" s="23" customFormat="1" x14ac:dyDescent="0.25">
      <c r="B82" s="2"/>
      <c r="C82" s="1"/>
      <c r="D82" s="1"/>
      <c r="E82" s="3"/>
      <c r="F82" s="1"/>
      <c r="G82" s="1"/>
      <c r="H82" s="1"/>
      <c r="I82" s="1"/>
      <c r="J82" s="45"/>
      <c r="K82" s="127"/>
      <c r="L82" s="261"/>
      <c r="M82" s="193"/>
      <c r="N82" s="179"/>
      <c r="O82" s="179"/>
      <c r="P82" s="4"/>
    </row>
    <row r="83" spans="2:16" s="23" customFormat="1" x14ac:dyDescent="0.25">
      <c r="B83" s="289" t="s">
        <v>1723</v>
      </c>
      <c r="C83" s="290"/>
      <c r="D83" s="290" t="s">
        <v>25</v>
      </c>
      <c r="E83" s="296"/>
      <c r="F83" s="296"/>
      <c r="G83" s="290" t="s">
        <v>25</v>
      </c>
      <c r="H83" s="290"/>
      <c r="I83" s="290"/>
      <c r="J83" s="290"/>
      <c r="K83" s="290"/>
      <c r="L83" s="290"/>
      <c r="M83" s="290"/>
      <c r="N83" s="291" t="s">
        <v>26</v>
      </c>
      <c r="O83" s="291"/>
      <c r="P83" s="292"/>
    </row>
    <row r="84" spans="2:16" s="23" customFormat="1" x14ac:dyDescent="0.25">
      <c r="B84" s="293" t="s">
        <v>6</v>
      </c>
      <c r="C84" s="294"/>
      <c r="D84" s="294" t="s">
        <v>29</v>
      </c>
      <c r="E84" s="294"/>
      <c r="F84" s="294"/>
      <c r="G84" s="294" t="s">
        <v>1</v>
      </c>
      <c r="H84" s="294"/>
      <c r="I84" s="294"/>
      <c r="J84" s="294"/>
      <c r="K84" s="294"/>
      <c r="L84" s="294"/>
      <c r="M84" s="294"/>
      <c r="N84" s="294" t="s">
        <v>27</v>
      </c>
      <c r="O84" s="294"/>
      <c r="P84" s="295"/>
    </row>
    <row r="86" spans="2:16" s="23" customFormat="1" x14ac:dyDescent="0.25">
      <c r="B86" s="1"/>
      <c r="C86" s="1"/>
      <c r="D86" s="1"/>
      <c r="E86" s="3"/>
      <c r="F86" s="1"/>
      <c r="G86" s="1"/>
      <c r="H86" s="1"/>
      <c r="I86" s="1"/>
      <c r="J86" s="45"/>
      <c r="K86" s="127"/>
      <c r="L86" s="45"/>
      <c r="M86" s="179"/>
      <c r="N86" s="179"/>
      <c r="O86" s="179"/>
      <c r="P86" s="1"/>
    </row>
    <row r="87" spans="2:16" s="23" customFormat="1" x14ac:dyDescent="0.25">
      <c r="B87" s="1"/>
      <c r="C87" s="1"/>
      <c r="D87" s="1"/>
      <c r="E87" s="3"/>
      <c r="F87" s="1"/>
      <c r="G87" s="1"/>
      <c r="H87" s="1"/>
      <c r="I87" s="1"/>
      <c r="J87" s="45"/>
      <c r="K87" s="127"/>
      <c r="L87" s="45"/>
      <c r="M87" s="179"/>
      <c r="N87" s="179"/>
      <c r="O87" s="179"/>
      <c r="P87" s="1"/>
    </row>
    <row r="88" spans="2:16" s="23" customFormat="1" x14ac:dyDescent="0.25">
      <c r="B88" s="1"/>
      <c r="C88" s="1"/>
      <c r="D88" s="1"/>
      <c r="E88" s="3"/>
      <c r="F88" s="1"/>
      <c r="G88" s="1"/>
      <c r="H88" s="1"/>
      <c r="I88" s="1"/>
      <c r="J88" s="45"/>
      <c r="K88" s="127"/>
      <c r="L88" s="45"/>
      <c r="M88" s="179"/>
      <c r="N88" s="179"/>
      <c r="O88" s="179"/>
    </row>
    <row r="89" spans="2:16" s="23" customFormat="1" x14ac:dyDescent="0.25">
      <c r="B89" s="1"/>
      <c r="C89" s="1"/>
      <c r="D89" s="1"/>
      <c r="E89" s="3"/>
      <c r="F89" s="1"/>
      <c r="G89" s="1"/>
      <c r="H89" s="1"/>
      <c r="I89" s="1"/>
      <c r="J89" s="45"/>
      <c r="K89" s="127"/>
      <c r="L89" s="45"/>
      <c r="M89" s="179"/>
      <c r="N89" s="179"/>
      <c r="O89" s="179"/>
      <c r="P89" s="1"/>
    </row>
    <row r="90" spans="2:16" s="23" customFormat="1" x14ac:dyDescent="0.25">
      <c r="B90" s="1"/>
      <c r="C90" s="1"/>
      <c r="D90" s="1"/>
      <c r="E90" s="3"/>
      <c r="F90" s="1"/>
      <c r="G90" s="1"/>
      <c r="H90" s="1"/>
      <c r="I90" s="1"/>
      <c r="J90" s="45"/>
      <c r="K90" s="127"/>
      <c r="L90" s="45"/>
      <c r="M90" s="179"/>
      <c r="N90" s="190"/>
      <c r="O90" s="190"/>
    </row>
    <row r="91" spans="2:16" s="23" customFormat="1" x14ac:dyDescent="0.25">
      <c r="B91" s="1"/>
      <c r="C91" s="1"/>
      <c r="D91" s="1"/>
      <c r="E91" s="3"/>
      <c r="F91" s="1"/>
      <c r="G91" s="1"/>
      <c r="H91" s="1"/>
      <c r="I91" s="1"/>
      <c r="J91" s="45"/>
      <c r="K91" s="127"/>
      <c r="L91" s="45"/>
      <c r="M91" s="179"/>
      <c r="N91" s="190"/>
      <c r="O91" s="190"/>
    </row>
    <row r="92" spans="2:16" s="23" customFormat="1" x14ac:dyDescent="0.25">
      <c r="B92" s="1"/>
      <c r="C92" s="1"/>
      <c r="D92" s="1"/>
      <c r="E92" s="3"/>
      <c r="F92" s="1"/>
      <c r="G92" s="1"/>
      <c r="H92" s="1"/>
      <c r="I92" s="1"/>
      <c r="J92" s="45"/>
      <c r="K92" s="127"/>
      <c r="L92" s="45"/>
      <c r="M92" s="179"/>
      <c r="N92" s="179"/>
      <c r="O92" s="179"/>
      <c r="P92" s="1"/>
    </row>
    <row r="93" spans="2:16" s="23" customFormat="1" x14ac:dyDescent="0.25">
      <c r="B93" s="1"/>
      <c r="C93" s="1"/>
      <c r="D93" s="1"/>
      <c r="E93" s="3"/>
      <c r="F93" s="1"/>
      <c r="G93" s="1"/>
      <c r="H93" s="1"/>
      <c r="I93" s="1"/>
      <c r="J93" s="45"/>
      <c r="K93" s="127"/>
      <c r="L93" s="45"/>
      <c r="M93" s="179"/>
      <c r="N93" s="179"/>
      <c r="O93" s="179"/>
      <c r="P93" s="1"/>
    </row>
    <row r="94" spans="2:16" s="23" customFormat="1" x14ac:dyDescent="0.25">
      <c r="B94" s="1"/>
      <c r="C94" s="1"/>
      <c r="D94" s="1"/>
      <c r="E94" s="3"/>
      <c r="F94" s="1"/>
      <c r="G94" s="1"/>
      <c r="H94" s="1"/>
      <c r="I94" s="1"/>
      <c r="J94" s="45"/>
      <c r="K94" s="127"/>
      <c r="L94" s="45"/>
      <c r="M94" s="179"/>
      <c r="N94" s="179"/>
      <c r="O94" s="179"/>
      <c r="P94" s="1"/>
    </row>
    <row r="95" spans="2:16" s="23" customFormat="1" x14ac:dyDescent="0.25">
      <c r="B95" s="1"/>
      <c r="C95" s="1"/>
      <c r="D95" s="1"/>
      <c r="E95" s="3"/>
      <c r="F95" s="1"/>
      <c r="G95" s="1"/>
      <c r="H95" s="1"/>
      <c r="I95" s="1"/>
      <c r="J95" s="45"/>
      <c r="K95" s="127"/>
      <c r="L95" s="45"/>
      <c r="M95" s="179"/>
      <c r="N95" s="179"/>
      <c r="O95" s="179"/>
      <c r="P95" s="1"/>
    </row>
    <row r="96" spans="2:16" s="23" customFormat="1" x14ac:dyDescent="0.25">
      <c r="B96" s="1"/>
      <c r="C96" s="1"/>
      <c r="D96" s="1"/>
      <c r="E96" s="3"/>
      <c r="F96" s="1"/>
      <c r="G96" s="1"/>
      <c r="H96" s="1"/>
      <c r="I96" s="1"/>
      <c r="J96" s="45"/>
      <c r="K96" s="127"/>
      <c r="L96" s="45"/>
      <c r="M96" s="179"/>
      <c r="N96" s="179"/>
      <c r="O96" s="179"/>
      <c r="P96" s="1"/>
    </row>
    <row r="97" spans="2:16" s="23" customFormat="1" x14ac:dyDescent="0.25">
      <c r="B97" s="1"/>
      <c r="C97" s="1"/>
      <c r="D97" s="1"/>
      <c r="E97" s="3"/>
      <c r="F97" s="1"/>
      <c r="G97" s="1"/>
      <c r="H97" s="1"/>
      <c r="I97" s="1"/>
      <c r="J97" s="45"/>
      <c r="K97" s="127"/>
      <c r="L97" s="45"/>
      <c r="M97" s="179"/>
      <c r="N97" s="179"/>
      <c r="O97" s="179"/>
      <c r="P97" s="1"/>
    </row>
    <row r="98" spans="2:16" s="23" customFormat="1" x14ac:dyDescent="0.25">
      <c r="B98" s="1"/>
      <c r="C98" s="1"/>
      <c r="D98" s="1"/>
      <c r="E98" s="3"/>
      <c r="F98" s="1"/>
      <c r="G98" s="1"/>
      <c r="H98" s="1"/>
      <c r="I98" s="1"/>
      <c r="J98" s="45"/>
      <c r="K98" s="127"/>
      <c r="L98" s="45"/>
      <c r="M98" s="179"/>
      <c r="N98" s="179"/>
      <c r="O98" s="179"/>
      <c r="P98" s="1"/>
    </row>
    <row r="99" spans="2:16" s="23" customFormat="1" x14ac:dyDescent="0.25">
      <c r="B99" s="1"/>
      <c r="C99" s="1"/>
      <c r="D99" s="1"/>
      <c r="E99" s="3"/>
      <c r="F99" s="1"/>
      <c r="G99" s="1"/>
      <c r="H99" s="1"/>
      <c r="I99" s="1"/>
      <c r="J99" s="45"/>
      <c r="K99" s="127"/>
      <c r="L99" s="45"/>
      <c r="M99" s="179"/>
      <c r="N99" s="179"/>
      <c r="O99" s="179"/>
      <c r="P99" s="1"/>
    </row>
    <row r="100" spans="2:16" s="23" customFormat="1" x14ac:dyDescent="0.25">
      <c r="B100" s="1"/>
      <c r="C100" s="1"/>
      <c r="D100" s="1"/>
      <c r="E100" s="3"/>
      <c r="F100" s="1"/>
      <c r="G100" s="1"/>
      <c r="H100" s="1"/>
      <c r="I100" s="1"/>
      <c r="J100" s="45"/>
      <c r="K100" s="127"/>
      <c r="L100" s="45"/>
      <c r="M100" s="179"/>
      <c r="N100" s="179"/>
      <c r="O100" s="179"/>
      <c r="P100" s="1"/>
    </row>
    <row r="102" spans="2:16" s="23" customFormat="1" x14ac:dyDescent="0.25">
      <c r="B102" s="1"/>
      <c r="C102" s="1"/>
      <c r="D102" s="1"/>
      <c r="E102" s="3"/>
      <c r="F102" s="1"/>
      <c r="G102" s="1"/>
      <c r="H102" s="1"/>
      <c r="I102" s="1"/>
      <c r="J102" s="45"/>
      <c r="K102" s="127"/>
      <c r="L102" s="45"/>
      <c r="M102" s="179"/>
      <c r="N102" s="179"/>
      <c r="O102" s="179"/>
      <c r="P102" s="1"/>
    </row>
    <row r="103" spans="2:16" s="23" customFormat="1" x14ac:dyDescent="0.25">
      <c r="B103" s="1"/>
      <c r="C103" s="1"/>
      <c r="D103" s="1"/>
      <c r="E103" s="3"/>
      <c r="F103" s="1"/>
      <c r="G103" s="1"/>
      <c r="H103" s="1"/>
      <c r="I103" s="1"/>
      <c r="J103" s="45"/>
      <c r="K103" s="127"/>
      <c r="L103" s="45"/>
      <c r="M103" s="179"/>
      <c r="N103" s="179"/>
      <c r="O103" s="179"/>
      <c r="P103" s="1"/>
    </row>
    <row r="104" spans="2:16" s="23" customFormat="1" x14ac:dyDescent="0.25">
      <c r="B104" s="1"/>
      <c r="C104" s="1"/>
      <c r="D104" s="1"/>
      <c r="E104" s="3"/>
      <c r="F104" s="1"/>
      <c r="G104" s="1"/>
      <c r="H104" s="1"/>
      <c r="I104" s="1"/>
      <c r="J104" s="45"/>
      <c r="K104" s="127"/>
      <c r="L104" s="45"/>
      <c r="M104" s="179"/>
      <c r="N104" s="179"/>
      <c r="O104" s="179"/>
      <c r="P104" s="1"/>
    </row>
    <row r="105" spans="2:16" s="23" customFormat="1" x14ac:dyDescent="0.25">
      <c r="B105" s="1"/>
      <c r="C105" s="1"/>
      <c r="D105" s="1"/>
      <c r="E105" s="3"/>
      <c r="F105" s="1"/>
      <c r="G105" s="1"/>
      <c r="H105" s="1"/>
      <c r="I105" s="1"/>
      <c r="J105" s="45"/>
      <c r="K105" s="127"/>
      <c r="L105" s="45"/>
      <c r="M105" s="179"/>
      <c r="N105" s="179"/>
      <c r="O105" s="179"/>
      <c r="P105" s="1"/>
    </row>
    <row r="106" spans="2:16" s="23" customFormat="1" x14ac:dyDescent="0.25">
      <c r="B106" s="1"/>
      <c r="C106" s="1"/>
      <c r="D106" s="1"/>
      <c r="E106" s="3"/>
      <c r="F106" s="1"/>
      <c r="G106" s="1"/>
      <c r="H106" s="1"/>
      <c r="I106" s="1"/>
      <c r="J106" s="45"/>
      <c r="K106" s="127"/>
      <c r="L106" s="45"/>
      <c r="M106" s="179"/>
      <c r="N106" s="179"/>
      <c r="O106" s="179"/>
      <c r="P106" s="1"/>
    </row>
    <row r="107" spans="2:16" s="23" customFormat="1" x14ac:dyDescent="0.25">
      <c r="B107" s="1"/>
      <c r="C107" s="1"/>
      <c r="D107" s="1"/>
      <c r="E107" s="3"/>
      <c r="F107" s="1"/>
      <c r="G107" s="1"/>
      <c r="H107" s="1"/>
      <c r="I107" s="1"/>
      <c r="J107" s="45"/>
      <c r="K107" s="127"/>
      <c r="L107" s="45"/>
      <c r="M107" s="179"/>
      <c r="N107" s="179"/>
      <c r="O107" s="179"/>
      <c r="P107" s="1"/>
    </row>
    <row r="108" spans="2:16" s="23" customFormat="1" x14ac:dyDescent="0.25">
      <c r="B108" s="1"/>
      <c r="C108" s="1"/>
      <c r="D108" s="1"/>
      <c r="E108" s="3"/>
      <c r="F108" s="1"/>
      <c r="G108" s="1"/>
      <c r="H108" s="1"/>
      <c r="I108" s="1"/>
      <c r="J108" s="45"/>
      <c r="K108" s="127"/>
      <c r="L108" s="45"/>
      <c r="M108" s="179"/>
      <c r="N108" s="179"/>
      <c r="O108" s="179"/>
      <c r="P108" s="1"/>
    </row>
    <row r="109" spans="2:16" s="23" customFormat="1" x14ac:dyDescent="0.25">
      <c r="B109" s="1"/>
      <c r="C109" s="1"/>
      <c r="D109" s="1"/>
      <c r="E109" s="3"/>
      <c r="F109" s="1"/>
      <c r="G109" s="1"/>
      <c r="H109" s="1"/>
      <c r="I109" s="1"/>
      <c r="J109" s="45"/>
      <c r="K109" s="127"/>
      <c r="L109" s="45"/>
      <c r="M109" s="179"/>
      <c r="N109" s="179"/>
      <c r="O109" s="179"/>
      <c r="P109" s="1"/>
    </row>
    <row r="110" spans="2:16" s="23" customFormat="1" x14ac:dyDescent="0.25">
      <c r="B110" s="1"/>
      <c r="C110" s="1"/>
      <c r="D110" s="1"/>
      <c r="E110" s="3"/>
      <c r="F110" s="1"/>
      <c r="G110" s="1"/>
      <c r="H110" s="1"/>
      <c r="I110" s="1"/>
      <c r="J110" s="45"/>
      <c r="K110" s="127"/>
      <c r="L110" s="45"/>
      <c r="M110" s="179"/>
      <c r="N110" s="179"/>
      <c r="O110" s="179"/>
      <c r="P110" s="1"/>
    </row>
    <row r="111" spans="2:16" s="23" customFormat="1" x14ac:dyDescent="0.25">
      <c r="B111" s="1"/>
      <c r="C111" s="1"/>
      <c r="D111" s="1"/>
      <c r="E111" s="3"/>
      <c r="F111" s="1"/>
      <c r="G111" s="1"/>
      <c r="H111" s="1"/>
      <c r="I111" s="1"/>
      <c r="J111" s="45"/>
      <c r="K111" s="127"/>
      <c r="L111" s="45"/>
      <c r="M111" s="179"/>
      <c r="N111" s="179"/>
      <c r="O111" s="179"/>
      <c r="P111" s="1"/>
    </row>
    <row r="112" spans="2:16" s="23" customFormat="1" x14ac:dyDescent="0.25">
      <c r="B112" s="1"/>
      <c r="C112" s="1"/>
      <c r="D112" s="1"/>
      <c r="E112" s="3"/>
      <c r="F112" s="1"/>
      <c r="G112" s="1"/>
      <c r="H112" s="1"/>
      <c r="I112" s="1"/>
      <c r="J112" s="45"/>
      <c r="K112" s="127"/>
      <c r="L112" s="45"/>
      <c r="M112" s="179"/>
      <c r="N112" s="179"/>
      <c r="O112" s="179"/>
      <c r="P112" s="1"/>
    </row>
    <row r="113" spans="2:16" s="23" customFormat="1" x14ac:dyDescent="0.25">
      <c r="B113" s="1"/>
      <c r="C113" s="1"/>
      <c r="D113" s="1"/>
      <c r="E113" s="3"/>
      <c r="F113" s="1"/>
      <c r="G113" s="1"/>
      <c r="H113" s="1"/>
      <c r="I113" s="1"/>
      <c r="J113" s="45"/>
      <c r="K113" s="127"/>
      <c r="L113" s="45"/>
      <c r="M113" s="179"/>
      <c r="N113" s="179"/>
      <c r="O113" s="179"/>
      <c r="P113" s="1"/>
    </row>
    <row r="114" spans="2:16" s="23" customFormat="1" x14ac:dyDescent="0.25">
      <c r="B114" s="1"/>
      <c r="C114" s="1"/>
      <c r="D114" s="1"/>
      <c r="E114" s="3"/>
      <c r="F114" s="1"/>
      <c r="G114" s="1"/>
      <c r="H114" s="1"/>
      <c r="I114" s="1"/>
      <c r="J114" s="45"/>
      <c r="K114" s="127"/>
      <c r="L114" s="45"/>
      <c r="M114" s="179"/>
      <c r="N114" s="179"/>
      <c r="O114" s="179"/>
      <c r="P114" s="1"/>
    </row>
    <row r="115" spans="2:16" s="23" customFormat="1" x14ac:dyDescent="0.25">
      <c r="B115" s="1"/>
      <c r="C115" s="1"/>
      <c r="D115" s="1"/>
      <c r="E115" s="3"/>
      <c r="F115" s="1"/>
      <c r="G115" s="1"/>
      <c r="H115" s="1"/>
      <c r="I115" s="1"/>
      <c r="J115" s="45"/>
      <c r="K115" s="127"/>
      <c r="L115" s="45"/>
      <c r="M115" s="179"/>
      <c r="N115" s="179"/>
      <c r="O115" s="179"/>
      <c r="P115" s="1"/>
    </row>
    <row r="116" spans="2:16" s="23" customFormat="1" x14ac:dyDescent="0.25">
      <c r="B116" s="1"/>
      <c r="C116" s="1"/>
      <c r="D116" s="1"/>
      <c r="E116" s="3"/>
      <c r="F116" s="1"/>
      <c r="G116" s="1"/>
      <c r="H116" s="1"/>
      <c r="I116" s="1"/>
      <c r="J116" s="45"/>
      <c r="K116" s="127"/>
      <c r="L116" s="45"/>
      <c r="M116" s="179"/>
      <c r="N116" s="179"/>
      <c r="O116" s="179"/>
      <c r="P116" s="1"/>
    </row>
    <row r="118" spans="2:16" s="23" customFormat="1" x14ac:dyDescent="0.25">
      <c r="B118" s="1"/>
      <c r="C118" s="1"/>
      <c r="D118" s="1"/>
      <c r="E118" s="3"/>
      <c r="F118" s="1"/>
      <c r="G118" s="1"/>
      <c r="H118" s="1"/>
      <c r="I118" s="1"/>
      <c r="J118" s="45"/>
      <c r="K118" s="127"/>
      <c r="L118" s="45"/>
      <c r="M118" s="179"/>
      <c r="N118" s="179"/>
      <c r="O118" s="179"/>
      <c r="P118" s="1"/>
    </row>
    <row r="119" spans="2:16" s="23" customFormat="1" x14ac:dyDescent="0.25">
      <c r="B119" s="1"/>
      <c r="C119" s="1"/>
      <c r="D119" s="1"/>
      <c r="E119" s="3"/>
      <c r="F119" s="1"/>
      <c r="G119" s="1"/>
      <c r="H119" s="1"/>
      <c r="I119" s="1"/>
      <c r="J119" s="45"/>
      <c r="K119" s="127"/>
      <c r="L119" s="45"/>
      <c r="M119" s="179"/>
      <c r="N119" s="179"/>
      <c r="O119" s="179"/>
      <c r="P119" s="1"/>
    </row>
    <row r="120" spans="2:16" s="23" customFormat="1" x14ac:dyDescent="0.25">
      <c r="B120" s="1"/>
      <c r="C120" s="1"/>
      <c r="D120" s="1"/>
      <c r="E120" s="3"/>
      <c r="F120" s="1"/>
      <c r="G120" s="1"/>
      <c r="H120" s="1"/>
      <c r="I120" s="1"/>
      <c r="J120" s="45"/>
      <c r="K120" s="127"/>
      <c r="L120" s="45"/>
      <c r="M120" s="179"/>
      <c r="N120" s="179"/>
      <c r="O120" s="179"/>
      <c r="P120" s="1"/>
    </row>
    <row r="121" spans="2:16" s="23" customFormat="1" x14ac:dyDescent="0.25">
      <c r="B121" s="1"/>
      <c r="C121" s="1"/>
      <c r="D121" s="1"/>
      <c r="E121" s="3"/>
      <c r="F121" s="1"/>
      <c r="G121" s="1"/>
      <c r="H121" s="1"/>
      <c r="I121" s="1"/>
      <c r="J121" s="45"/>
      <c r="K121" s="127"/>
      <c r="L121" s="45"/>
      <c r="M121" s="179"/>
      <c r="N121" s="179"/>
      <c r="O121" s="179"/>
      <c r="P121" s="1"/>
    </row>
    <row r="122" spans="2:16" s="23" customFormat="1" x14ac:dyDescent="0.25">
      <c r="B122" s="1"/>
      <c r="C122" s="1"/>
      <c r="D122" s="1"/>
      <c r="E122" s="3"/>
      <c r="F122" s="1"/>
      <c r="G122" s="1"/>
      <c r="H122" s="1"/>
      <c r="I122" s="1"/>
      <c r="J122" s="45"/>
      <c r="K122" s="127"/>
      <c r="L122" s="45"/>
      <c r="M122" s="179"/>
      <c r="N122" s="179"/>
      <c r="O122" s="179"/>
      <c r="P122" s="1"/>
    </row>
    <row r="123" spans="2:16" s="23" customFormat="1" x14ac:dyDescent="0.25">
      <c r="B123" s="1"/>
      <c r="C123" s="1"/>
      <c r="D123" s="1"/>
      <c r="E123" s="3"/>
      <c r="F123" s="1"/>
      <c r="G123" s="1"/>
      <c r="H123" s="1"/>
      <c r="I123" s="1"/>
      <c r="J123" s="45"/>
      <c r="K123" s="127"/>
      <c r="L123" s="45"/>
      <c r="M123" s="179"/>
      <c r="N123" s="179"/>
      <c r="O123" s="179"/>
      <c r="P123" s="1"/>
    </row>
    <row r="124" spans="2:16" s="23" customFormat="1" x14ac:dyDescent="0.25">
      <c r="B124" s="1"/>
      <c r="C124" s="1"/>
      <c r="D124" s="1"/>
      <c r="E124" s="3"/>
      <c r="F124" s="1"/>
      <c r="G124" s="1"/>
      <c r="H124" s="1"/>
      <c r="I124" s="1"/>
      <c r="J124" s="45"/>
      <c r="K124" s="127"/>
      <c r="L124" s="45"/>
      <c r="M124" s="179"/>
      <c r="N124" s="179"/>
      <c r="O124" s="179"/>
      <c r="P124" s="1"/>
    </row>
    <row r="125" spans="2:16" s="23" customFormat="1" x14ac:dyDescent="0.25">
      <c r="B125" s="1"/>
      <c r="C125" s="1"/>
      <c r="D125" s="1"/>
      <c r="E125" s="3"/>
      <c r="F125" s="1"/>
      <c r="G125" s="1"/>
      <c r="H125" s="1"/>
      <c r="I125" s="1"/>
      <c r="J125" s="45"/>
      <c r="K125" s="127"/>
      <c r="L125" s="45"/>
      <c r="M125" s="179"/>
      <c r="N125" s="179"/>
      <c r="O125" s="179"/>
      <c r="P125" s="1"/>
    </row>
    <row r="126" spans="2:16" s="23" customFormat="1" x14ac:dyDescent="0.25">
      <c r="B126" s="1"/>
      <c r="C126" s="1"/>
      <c r="D126" s="1"/>
      <c r="E126" s="3"/>
      <c r="F126" s="1"/>
      <c r="G126" s="1"/>
      <c r="H126" s="1"/>
      <c r="I126" s="1"/>
      <c r="J126" s="45"/>
      <c r="K126" s="127"/>
      <c r="L126" s="45"/>
      <c r="M126" s="179"/>
      <c r="N126" s="179"/>
      <c r="O126" s="179"/>
      <c r="P126" s="1"/>
    </row>
    <row r="127" spans="2:16" s="23" customFormat="1" x14ac:dyDescent="0.25">
      <c r="B127" s="1"/>
      <c r="C127" s="1"/>
      <c r="D127" s="1"/>
      <c r="E127" s="3"/>
      <c r="F127" s="1"/>
      <c r="G127" s="1"/>
      <c r="H127" s="1"/>
      <c r="I127" s="1"/>
      <c r="J127" s="45"/>
      <c r="K127" s="127"/>
      <c r="L127" s="45"/>
      <c r="M127" s="179"/>
      <c r="N127" s="179"/>
      <c r="O127" s="179"/>
      <c r="P127" s="1"/>
    </row>
    <row r="128" spans="2:16" s="23" customFormat="1" x14ac:dyDescent="0.25">
      <c r="B128" s="1"/>
      <c r="C128" s="1"/>
      <c r="D128" s="1"/>
      <c r="E128" s="3"/>
      <c r="F128" s="1"/>
      <c r="G128" s="1"/>
      <c r="H128" s="1"/>
      <c r="I128" s="1"/>
      <c r="J128" s="45"/>
      <c r="K128" s="127"/>
      <c r="L128" s="45"/>
      <c r="M128" s="179"/>
      <c r="N128" s="179"/>
      <c r="O128" s="179"/>
      <c r="P128" s="1"/>
    </row>
    <row r="129" spans="2:16" s="23" customFormat="1" x14ac:dyDescent="0.25">
      <c r="B129" s="1"/>
      <c r="C129" s="1"/>
      <c r="D129" s="1"/>
      <c r="E129" s="3"/>
      <c r="F129" s="1"/>
      <c r="G129" s="1"/>
      <c r="H129" s="1"/>
      <c r="I129" s="1"/>
      <c r="J129" s="45"/>
      <c r="K129" s="127"/>
      <c r="L129" s="45"/>
      <c r="M129" s="179"/>
      <c r="N129" s="179"/>
      <c r="O129" s="179"/>
      <c r="P129" s="1"/>
    </row>
    <row r="130" spans="2:16" s="23" customFormat="1" x14ac:dyDescent="0.25">
      <c r="B130" s="1"/>
      <c r="C130" s="1"/>
      <c r="D130" s="1"/>
      <c r="E130" s="3"/>
      <c r="F130" s="1"/>
      <c r="G130" s="1"/>
      <c r="H130" s="1"/>
      <c r="I130" s="1"/>
      <c r="J130" s="45"/>
      <c r="K130" s="127"/>
      <c r="L130" s="45"/>
      <c r="M130" s="179"/>
      <c r="N130" s="179"/>
      <c r="O130" s="179"/>
      <c r="P130" s="1"/>
    </row>
    <row r="131" spans="2:16" s="23" customFormat="1" x14ac:dyDescent="0.25">
      <c r="B131" s="1"/>
      <c r="C131" s="1"/>
      <c r="D131" s="1"/>
      <c r="E131" s="3"/>
      <c r="F131" s="1"/>
      <c r="G131" s="1"/>
      <c r="H131" s="1"/>
      <c r="I131" s="1"/>
      <c r="J131" s="45"/>
      <c r="K131" s="127"/>
      <c r="L131" s="45"/>
      <c r="M131" s="179"/>
      <c r="N131" s="179"/>
      <c r="O131" s="179"/>
      <c r="P131" s="1"/>
    </row>
    <row r="132" spans="2:16" s="23" customFormat="1" x14ac:dyDescent="0.25">
      <c r="B132" s="1"/>
      <c r="C132" s="1"/>
      <c r="D132" s="1"/>
      <c r="E132" s="3"/>
      <c r="F132" s="1"/>
      <c r="G132" s="1"/>
      <c r="H132" s="1"/>
      <c r="I132" s="1"/>
      <c r="J132" s="45"/>
      <c r="K132" s="127"/>
      <c r="L132" s="45"/>
      <c r="M132" s="179"/>
      <c r="N132" s="179"/>
      <c r="O132" s="179"/>
      <c r="P132" s="1"/>
    </row>
    <row r="134" spans="2:16" s="23" customFormat="1" x14ac:dyDescent="0.25">
      <c r="B134" s="1"/>
      <c r="C134" s="1"/>
      <c r="D134" s="1"/>
      <c r="E134" s="3"/>
      <c r="F134" s="1"/>
      <c r="G134" s="1"/>
      <c r="H134" s="1"/>
      <c r="I134" s="1"/>
      <c r="J134" s="45"/>
      <c r="K134" s="127"/>
      <c r="L134" s="45"/>
      <c r="M134" s="179"/>
      <c r="N134" s="179"/>
      <c r="O134" s="179"/>
      <c r="P134" s="1"/>
    </row>
    <row r="135" spans="2:16" s="23" customFormat="1" x14ac:dyDescent="0.25">
      <c r="B135" s="1"/>
      <c r="C135" s="1"/>
      <c r="D135" s="1"/>
      <c r="E135" s="3"/>
      <c r="F135" s="1"/>
      <c r="G135" s="1"/>
      <c r="H135" s="1"/>
      <c r="I135" s="1"/>
      <c r="J135" s="45"/>
      <c r="K135" s="127"/>
      <c r="L135" s="45"/>
      <c r="M135" s="179"/>
      <c r="N135" s="179"/>
      <c r="O135" s="179"/>
      <c r="P135" s="1"/>
    </row>
    <row r="136" spans="2:16" s="23" customFormat="1" x14ac:dyDescent="0.25">
      <c r="B136" s="1"/>
      <c r="C136" s="1"/>
      <c r="D136" s="1"/>
      <c r="E136" s="3"/>
      <c r="F136" s="1"/>
      <c r="G136" s="1"/>
      <c r="H136" s="1"/>
      <c r="I136" s="1"/>
      <c r="J136" s="45"/>
      <c r="K136" s="127"/>
      <c r="L136" s="45"/>
      <c r="M136" s="179"/>
      <c r="N136" s="179"/>
      <c r="O136" s="179"/>
      <c r="P136" s="1"/>
    </row>
    <row r="137" spans="2:16" s="23" customFormat="1" x14ac:dyDescent="0.25">
      <c r="B137" s="1"/>
      <c r="C137" s="1"/>
      <c r="D137" s="1"/>
      <c r="E137" s="3"/>
      <c r="F137" s="1"/>
      <c r="G137" s="1"/>
      <c r="H137" s="1"/>
      <c r="I137" s="1"/>
      <c r="J137" s="45"/>
      <c r="K137" s="127"/>
      <c r="L137" s="45"/>
      <c r="M137" s="179"/>
      <c r="N137" s="179"/>
      <c r="O137" s="179"/>
      <c r="P137" s="1"/>
    </row>
    <row r="138" spans="2:16" s="23" customFormat="1" x14ac:dyDescent="0.25">
      <c r="B138" s="1"/>
      <c r="C138" s="1"/>
      <c r="D138" s="1"/>
      <c r="E138" s="3"/>
      <c r="F138" s="1"/>
      <c r="G138" s="1"/>
      <c r="H138" s="1"/>
      <c r="I138" s="1"/>
      <c r="J138" s="45"/>
      <c r="K138" s="127"/>
      <c r="L138" s="45"/>
      <c r="M138" s="179"/>
      <c r="N138" s="179"/>
      <c r="O138" s="179"/>
      <c r="P138" s="1"/>
    </row>
    <row r="139" spans="2:16" s="23" customFormat="1" x14ac:dyDescent="0.25">
      <c r="B139" s="1"/>
      <c r="C139" s="1"/>
      <c r="D139" s="1"/>
      <c r="E139" s="3"/>
      <c r="F139" s="1"/>
      <c r="G139" s="1"/>
      <c r="H139" s="1"/>
      <c r="I139" s="1"/>
      <c r="J139" s="45"/>
      <c r="K139" s="127"/>
      <c r="L139" s="45"/>
      <c r="M139" s="179"/>
      <c r="N139" s="179"/>
      <c r="O139" s="179"/>
      <c r="P139" s="1"/>
    </row>
    <row r="140" spans="2:16" s="23" customFormat="1" x14ac:dyDescent="0.25">
      <c r="B140" s="1"/>
      <c r="C140" s="1"/>
      <c r="D140" s="1"/>
      <c r="E140" s="3"/>
      <c r="F140" s="1"/>
      <c r="G140" s="1"/>
      <c r="H140" s="1"/>
      <c r="I140" s="1"/>
      <c r="J140" s="45"/>
      <c r="K140" s="127"/>
      <c r="L140" s="45"/>
      <c r="M140" s="179"/>
      <c r="N140" s="179"/>
      <c r="O140" s="179"/>
      <c r="P140" s="1"/>
    </row>
    <row r="141" spans="2:16" s="23" customFormat="1" x14ac:dyDescent="0.25">
      <c r="B141" s="1"/>
      <c r="C141" s="1"/>
      <c r="D141" s="1"/>
      <c r="E141" s="3"/>
      <c r="F141" s="1"/>
      <c r="G141" s="1"/>
      <c r="H141" s="1"/>
      <c r="I141" s="1"/>
      <c r="J141" s="45"/>
      <c r="K141" s="127"/>
      <c r="L141" s="45"/>
      <c r="M141" s="179"/>
      <c r="N141" s="179"/>
      <c r="O141" s="179"/>
      <c r="P141" s="1"/>
    </row>
    <row r="142" spans="2:16" s="23" customFormat="1" x14ac:dyDescent="0.25">
      <c r="B142" s="1"/>
      <c r="C142" s="1"/>
      <c r="D142" s="1"/>
      <c r="E142" s="3"/>
      <c r="F142" s="1"/>
      <c r="G142" s="1"/>
      <c r="H142" s="1"/>
      <c r="I142" s="1"/>
      <c r="J142" s="45"/>
      <c r="K142" s="127"/>
      <c r="L142" s="45"/>
      <c r="M142" s="179"/>
      <c r="N142" s="179"/>
      <c r="O142" s="179"/>
      <c r="P142" s="1"/>
    </row>
    <row r="143" spans="2:16" s="23" customFormat="1" x14ac:dyDescent="0.25">
      <c r="B143" s="1"/>
      <c r="C143" s="1"/>
      <c r="D143" s="1"/>
      <c r="E143" s="3"/>
      <c r="F143" s="1"/>
      <c r="G143" s="1"/>
      <c r="H143" s="1"/>
      <c r="I143" s="1"/>
      <c r="J143" s="45"/>
      <c r="K143" s="127"/>
      <c r="L143" s="45"/>
      <c r="M143" s="179"/>
      <c r="N143" s="179"/>
      <c r="O143" s="179"/>
      <c r="P143" s="1"/>
    </row>
    <row r="144" spans="2:16" s="23" customFormat="1" x14ac:dyDescent="0.25">
      <c r="B144" s="1"/>
      <c r="C144" s="1"/>
      <c r="D144" s="1"/>
      <c r="E144" s="3"/>
      <c r="F144" s="1"/>
      <c r="G144" s="1"/>
      <c r="H144" s="1"/>
      <c r="I144" s="1"/>
      <c r="J144" s="45"/>
      <c r="K144" s="127"/>
      <c r="L144" s="45"/>
      <c r="M144" s="179"/>
      <c r="N144" s="179"/>
      <c r="O144" s="179"/>
      <c r="P144" s="1"/>
    </row>
    <row r="145" spans="2:16" s="23" customFormat="1" x14ac:dyDescent="0.25">
      <c r="B145" s="1"/>
      <c r="C145" s="1"/>
      <c r="D145" s="1"/>
      <c r="E145" s="3"/>
      <c r="F145" s="1"/>
      <c r="G145" s="1"/>
      <c r="H145" s="1"/>
      <c r="I145" s="1"/>
      <c r="J145" s="45"/>
      <c r="K145" s="127"/>
      <c r="L145" s="45"/>
      <c r="M145" s="179"/>
      <c r="N145" s="179"/>
      <c r="O145" s="179"/>
      <c r="P145" s="1"/>
    </row>
    <row r="146" spans="2:16" s="23" customFormat="1" x14ac:dyDescent="0.25">
      <c r="B146" s="1"/>
      <c r="C146" s="1"/>
      <c r="D146" s="1"/>
      <c r="E146" s="3"/>
      <c r="F146" s="1"/>
      <c r="G146" s="1"/>
      <c r="H146" s="1"/>
      <c r="I146" s="1"/>
      <c r="J146" s="45"/>
      <c r="K146" s="127"/>
      <c r="L146" s="45"/>
      <c r="M146" s="179"/>
      <c r="N146" s="179"/>
      <c r="O146" s="179"/>
      <c r="P146" s="1"/>
    </row>
    <row r="147" spans="2:16" s="23" customFormat="1" x14ac:dyDescent="0.25">
      <c r="B147" s="1"/>
      <c r="C147" s="1"/>
      <c r="D147" s="1"/>
      <c r="E147" s="3"/>
      <c r="F147" s="1"/>
      <c r="G147" s="1"/>
      <c r="H147" s="1"/>
      <c r="I147" s="1"/>
      <c r="J147" s="45"/>
      <c r="K147" s="127"/>
      <c r="L147" s="45"/>
      <c r="M147" s="179"/>
      <c r="N147" s="179"/>
      <c r="O147" s="179"/>
      <c r="P147" s="1"/>
    </row>
    <row r="148" spans="2:16" s="23" customFormat="1" x14ac:dyDescent="0.25">
      <c r="B148" s="1"/>
      <c r="C148" s="1"/>
      <c r="D148" s="1"/>
      <c r="E148" s="3"/>
      <c r="F148" s="1"/>
      <c r="G148" s="1"/>
      <c r="H148" s="1"/>
      <c r="I148" s="1"/>
      <c r="J148" s="45"/>
      <c r="K148" s="127"/>
      <c r="L148" s="45"/>
      <c r="M148" s="179"/>
      <c r="N148" s="179"/>
      <c r="O148" s="179"/>
      <c r="P148" s="1"/>
    </row>
    <row r="150" spans="2:16" s="23" customFormat="1" x14ac:dyDescent="0.25">
      <c r="B150" s="1"/>
      <c r="C150" s="1"/>
      <c r="D150" s="1"/>
      <c r="E150" s="3"/>
      <c r="F150" s="1"/>
      <c r="G150" s="1"/>
      <c r="H150" s="1"/>
      <c r="I150" s="1"/>
      <c r="J150" s="45"/>
      <c r="K150" s="127"/>
      <c r="L150" s="45"/>
      <c r="M150" s="179"/>
      <c r="N150" s="179"/>
      <c r="O150" s="179"/>
      <c r="P150" s="1"/>
    </row>
    <row r="151" spans="2:16" s="23" customFormat="1" x14ac:dyDescent="0.25">
      <c r="B151" s="1"/>
      <c r="C151" s="1"/>
      <c r="D151" s="1"/>
      <c r="E151" s="3"/>
      <c r="F151" s="1"/>
      <c r="G151" s="1"/>
      <c r="H151" s="1"/>
      <c r="I151" s="1"/>
      <c r="J151" s="45"/>
      <c r="K151" s="127"/>
      <c r="L151" s="45"/>
      <c r="M151" s="179"/>
      <c r="N151" s="179"/>
      <c r="O151" s="179"/>
      <c r="P151" s="1"/>
    </row>
    <row r="152" spans="2:16" s="23" customFormat="1" x14ac:dyDescent="0.25">
      <c r="B152" s="1"/>
      <c r="C152" s="1"/>
      <c r="D152" s="1"/>
      <c r="E152" s="3"/>
      <c r="F152" s="1"/>
      <c r="G152" s="1"/>
      <c r="H152" s="1"/>
      <c r="I152" s="1"/>
      <c r="J152" s="45"/>
      <c r="K152" s="127"/>
      <c r="L152" s="45"/>
      <c r="M152" s="179"/>
      <c r="N152" s="179"/>
      <c r="O152" s="179"/>
      <c r="P152" s="1"/>
    </row>
    <row r="153" spans="2:16" s="23" customFormat="1" x14ac:dyDescent="0.25">
      <c r="B153" s="1"/>
      <c r="C153" s="1"/>
      <c r="D153" s="1"/>
      <c r="E153" s="3"/>
      <c r="F153" s="1"/>
      <c r="G153" s="1"/>
      <c r="H153" s="1"/>
      <c r="I153" s="1"/>
      <c r="J153" s="45"/>
      <c r="K153" s="127"/>
      <c r="L153" s="45"/>
      <c r="M153" s="179"/>
      <c r="N153" s="179"/>
      <c r="O153" s="179"/>
      <c r="P153" s="1"/>
    </row>
    <row r="154" spans="2:16" s="23" customFormat="1" x14ac:dyDescent="0.25">
      <c r="B154" s="1"/>
      <c r="C154" s="1"/>
      <c r="D154" s="1"/>
      <c r="E154" s="3"/>
      <c r="F154" s="1"/>
      <c r="G154" s="1"/>
      <c r="H154" s="1"/>
      <c r="I154" s="1"/>
      <c r="J154" s="45"/>
      <c r="K154" s="127"/>
      <c r="L154" s="45"/>
      <c r="M154" s="179"/>
      <c r="N154" s="179"/>
      <c r="O154" s="179"/>
      <c r="P154" s="1"/>
    </row>
    <row r="155" spans="2:16" s="23" customFormat="1" x14ac:dyDescent="0.25">
      <c r="B155" s="1"/>
      <c r="C155" s="1"/>
      <c r="D155" s="1"/>
      <c r="E155" s="3"/>
      <c r="F155" s="1"/>
      <c r="G155" s="1"/>
      <c r="H155" s="1"/>
      <c r="I155" s="1"/>
      <c r="J155" s="45"/>
      <c r="K155" s="127"/>
      <c r="L155" s="45"/>
      <c r="M155" s="179"/>
      <c r="N155" s="179"/>
      <c r="O155" s="179"/>
      <c r="P155" s="1"/>
    </row>
    <row r="156" spans="2:16" s="23" customFormat="1" x14ac:dyDescent="0.25">
      <c r="B156" s="1"/>
      <c r="C156" s="1"/>
      <c r="D156" s="1"/>
      <c r="E156" s="3"/>
      <c r="F156" s="1"/>
      <c r="G156" s="1"/>
      <c r="H156" s="1"/>
      <c r="I156" s="1"/>
      <c r="J156" s="45"/>
      <c r="K156" s="127"/>
      <c r="L156" s="45"/>
      <c r="M156" s="179"/>
      <c r="N156" s="179"/>
      <c r="O156" s="179"/>
      <c r="P156" s="1"/>
    </row>
    <row r="157" spans="2:16" s="23" customFormat="1" x14ac:dyDescent="0.25">
      <c r="B157" s="1"/>
      <c r="C157" s="1"/>
      <c r="D157" s="1"/>
      <c r="E157" s="3"/>
      <c r="F157" s="1"/>
      <c r="G157" s="1"/>
      <c r="H157" s="1"/>
      <c r="I157" s="1"/>
      <c r="J157" s="45"/>
      <c r="K157" s="127"/>
      <c r="L157" s="45"/>
      <c r="M157" s="179"/>
      <c r="N157" s="179"/>
      <c r="O157" s="179"/>
      <c r="P157" s="1"/>
    </row>
    <row r="158" spans="2:16" s="23" customFormat="1" x14ac:dyDescent="0.25">
      <c r="B158" s="1"/>
      <c r="C158" s="1"/>
      <c r="D158" s="1"/>
      <c r="E158" s="3"/>
      <c r="F158" s="1"/>
      <c r="G158" s="1"/>
      <c r="H158" s="1"/>
      <c r="I158" s="1"/>
      <c r="J158" s="45"/>
      <c r="K158" s="127"/>
      <c r="L158" s="45"/>
      <c r="M158" s="179"/>
      <c r="N158" s="179"/>
      <c r="O158" s="179"/>
      <c r="P158" s="1"/>
    </row>
    <row r="159" spans="2:16" s="23" customFormat="1" x14ac:dyDescent="0.25">
      <c r="B159" s="1"/>
      <c r="C159" s="1"/>
      <c r="D159" s="1"/>
      <c r="E159" s="3"/>
      <c r="F159" s="1"/>
      <c r="G159" s="1"/>
      <c r="H159" s="1"/>
      <c r="I159" s="1"/>
      <c r="J159" s="45"/>
      <c r="K159" s="127"/>
      <c r="L159" s="45"/>
      <c r="M159" s="179"/>
      <c r="N159" s="179"/>
      <c r="O159" s="179"/>
      <c r="P159" s="1"/>
    </row>
    <row r="160" spans="2:16" s="23" customFormat="1" x14ac:dyDescent="0.25">
      <c r="B160" s="1"/>
      <c r="C160" s="1"/>
      <c r="D160" s="1"/>
      <c r="E160" s="3"/>
      <c r="F160" s="1"/>
      <c r="G160" s="1"/>
      <c r="H160" s="1"/>
      <c r="I160" s="1"/>
      <c r="J160" s="45"/>
      <c r="K160" s="127"/>
      <c r="L160" s="45"/>
      <c r="M160" s="179"/>
      <c r="N160" s="179"/>
      <c r="O160" s="179"/>
      <c r="P160" s="1"/>
    </row>
    <row r="161" spans="2:16" s="23" customFormat="1" x14ac:dyDescent="0.25">
      <c r="B161" s="1"/>
      <c r="C161" s="1"/>
      <c r="D161" s="1"/>
      <c r="E161" s="3"/>
      <c r="F161" s="1"/>
      <c r="G161" s="1"/>
      <c r="H161" s="1"/>
      <c r="I161" s="1"/>
      <c r="J161" s="45"/>
      <c r="K161" s="127"/>
      <c r="L161" s="45"/>
      <c r="M161" s="179"/>
      <c r="N161" s="179"/>
      <c r="O161" s="179"/>
      <c r="P161" s="1"/>
    </row>
    <row r="162" spans="2:16" s="23" customFormat="1" x14ac:dyDescent="0.25">
      <c r="B162" s="1"/>
      <c r="C162" s="1"/>
      <c r="D162" s="1"/>
      <c r="E162" s="3"/>
      <c r="F162" s="1"/>
      <c r="G162" s="1"/>
      <c r="H162" s="1"/>
      <c r="I162" s="1"/>
      <c r="J162" s="45"/>
      <c r="K162" s="127"/>
      <c r="L162" s="45"/>
      <c r="M162" s="179"/>
      <c r="N162" s="179"/>
      <c r="O162" s="179"/>
      <c r="P162" s="1"/>
    </row>
    <row r="163" spans="2:16" s="23" customFormat="1" x14ac:dyDescent="0.25">
      <c r="B163" s="1"/>
      <c r="C163" s="1"/>
      <c r="D163" s="1"/>
      <c r="E163" s="3"/>
      <c r="F163" s="1"/>
      <c r="G163" s="1"/>
      <c r="H163" s="1"/>
      <c r="I163" s="1"/>
      <c r="J163" s="45"/>
      <c r="K163" s="127"/>
      <c r="L163" s="45"/>
      <c r="M163" s="179"/>
      <c r="N163" s="179"/>
      <c r="O163" s="179"/>
      <c r="P163" s="1"/>
    </row>
    <row r="164" spans="2:16" s="23" customFormat="1" x14ac:dyDescent="0.25">
      <c r="B164" s="1"/>
      <c r="C164" s="1"/>
      <c r="D164" s="1"/>
      <c r="E164" s="3"/>
      <c r="F164" s="1"/>
      <c r="G164" s="1"/>
      <c r="H164" s="1"/>
      <c r="I164" s="1"/>
      <c r="J164" s="45"/>
      <c r="K164" s="127"/>
      <c r="L164" s="45"/>
      <c r="M164" s="179"/>
      <c r="N164" s="179"/>
      <c r="O164" s="179"/>
      <c r="P164" s="1"/>
    </row>
    <row r="165" spans="2:16" ht="15.75" customHeight="1" x14ac:dyDescent="0.25"/>
    <row r="166" spans="2:16" s="23" customFormat="1" x14ac:dyDescent="0.25">
      <c r="B166" s="1"/>
      <c r="C166" s="1"/>
      <c r="D166" s="1"/>
      <c r="E166" s="3"/>
      <c r="F166" s="1"/>
      <c r="G166" s="1"/>
      <c r="H166" s="1"/>
      <c r="I166" s="1"/>
      <c r="J166" s="45"/>
      <c r="K166" s="127"/>
      <c r="L166" s="45"/>
      <c r="M166" s="179"/>
      <c r="N166" s="179"/>
      <c r="O166" s="179"/>
      <c r="P166" s="1"/>
    </row>
    <row r="167" spans="2:16" s="23" customFormat="1" x14ac:dyDescent="0.25">
      <c r="B167" s="1"/>
      <c r="C167" s="1"/>
      <c r="D167" s="1"/>
      <c r="E167" s="3"/>
      <c r="F167" s="1"/>
      <c r="G167" s="1"/>
      <c r="H167" s="1"/>
      <c r="I167" s="1"/>
      <c r="J167" s="45"/>
      <c r="K167" s="127"/>
      <c r="L167" s="45"/>
      <c r="M167" s="179"/>
      <c r="N167" s="179"/>
      <c r="O167" s="179"/>
      <c r="P167" s="1"/>
    </row>
    <row r="168" spans="2:16" s="23" customFormat="1" x14ac:dyDescent="0.25">
      <c r="B168" s="1"/>
      <c r="C168" s="1"/>
      <c r="D168" s="1"/>
      <c r="E168" s="3"/>
      <c r="F168" s="1"/>
      <c r="G168" s="1"/>
      <c r="H168" s="1"/>
      <c r="I168" s="1"/>
      <c r="J168" s="45"/>
      <c r="K168" s="127"/>
      <c r="L168" s="45"/>
      <c r="M168" s="179"/>
      <c r="N168" s="179"/>
      <c r="O168" s="179"/>
      <c r="P168" s="1"/>
    </row>
    <row r="169" spans="2:16" s="23" customFormat="1" x14ac:dyDescent="0.25">
      <c r="B169" s="1"/>
      <c r="C169" s="1"/>
      <c r="D169" s="1"/>
      <c r="E169" s="3"/>
      <c r="F169" s="1"/>
      <c r="G169" s="1"/>
      <c r="H169" s="1"/>
      <c r="I169" s="1"/>
      <c r="J169" s="45"/>
      <c r="K169" s="127"/>
      <c r="L169" s="45"/>
      <c r="M169" s="179"/>
      <c r="N169" s="179"/>
      <c r="O169" s="179"/>
      <c r="P169" s="1"/>
    </row>
    <row r="170" spans="2:16" s="23" customFormat="1" x14ac:dyDescent="0.25">
      <c r="B170" s="1"/>
      <c r="C170" s="1"/>
      <c r="D170" s="1"/>
      <c r="E170" s="3"/>
      <c r="F170" s="1"/>
      <c r="G170" s="1"/>
      <c r="H170" s="1"/>
      <c r="I170" s="1"/>
      <c r="J170" s="45"/>
      <c r="K170" s="127"/>
      <c r="L170" s="45"/>
      <c r="M170" s="179"/>
      <c r="N170" s="179"/>
      <c r="O170" s="179"/>
      <c r="P170" s="1"/>
    </row>
    <row r="171" spans="2:16" s="23" customFormat="1" x14ac:dyDescent="0.25">
      <c r="B171" s="1"/>
      <c r="C171" s="1"/>
      <c r="D171" s="1"/>
      <c r="E171" s="3"/>
      <c r="F171" s="1"/>
      <c r="G171" s="1"/>
      <c r="H171" s="1"/>
      <c r="I171" s="1"/>
      <c r="J171" s="45"/>
      <c r="K171" s="127"/>
      <c r="L171" s="45"/>
      <c r="M171" s="179"/>
      <c r="N171" s="179"/>
      <c r="O171" s="179"/>
      <c r="P171" s="1"/>
    </row>
    <row r="172" spans="2:16" s="23" customFormat="1" x14ac:dyDescent="0.25">
      <c r="B172" s="1"/>
      <c r="C172" s="1"/>
      <c r="D172" s="1"/>
      <c r="E172" s="3"/>
      <c r="F172" s="1"/>
      <c r="G172" s="1"/>
      <c r="H172" s="1"/>
      <c r="I172" s="1"/>
      <c r="J172" s="45"/>
      <c r="K172" s="127"/>
      <c r="L172" s="45"/>
      <c r="M172" s="179"/>
      <c r="N172" s="179"/>
      <c r="O172" s="179"/>
      <c r="P172" s="1"/>
    </row>
    <row r="173" spans="2:16" s="23" customFormat="1" x14ac:dyDescent="0.25">
      <c r="B173" s="1"/>
      <c r="C173" s="1"/>
      <c r="D173" s="1"/>
      <c r="E173" s="3"/>
      <c r="F173" s="1"/>
      <c r="G173" s="1"/>
      <c r="H173" s="1"/>
      <c r="I173" s="1"/>
      <c r="J173" s="45"/>
      <c r="K173" s="127"/>
      <c r="L173" s="45"/>
      <c r="M173" s="179"/>
      <c r="N173" s="179"/>
      <c r="O173" s="179"/>
      <c r="P173" s="1"/>
    </row>
    <row r="174" spans="2:16" s="23" customFormat="1" x14ac:dyDescent="0.25">
      <c r="B174" s="1"/>
      <c r="C174" s="1"/>
      <c r="D174" s="1"/>
      <c r="E174" s="3"/>
      <c r="F174" s="1"/>
      <c r="G174" s="1"/>
      <c r="H174" s="1"/>
      <c r="I174" s="1"/>
      <c r="J174" s="45"/>
      <c r="K174" s="127"/>
      <c r="L174" s="45"/>
      <c r="M174" s="179"/>
      <c r="N174" s="179"/>
      <c r="O174" s="179"/>
      <c r="P174" s="1"/>
    </row>
    <row r="175" spans="2:16" s="23" customFormat="1" x14ac:dyDescent="0.25">
      <c r="B175" s="1"/>
      <c r="C175" s="1"/>
      <c r="D175" s="1"/>
      <c r="E175" s="3"/>
      <c r="F175" s="1"/>
      <c r="G175" s="1"/>
      <c r="H175" s="1"/>
      <c r="I175" s="1"/>
      <c r="J175" s="45"/>
      <c r="K175" s="127"/>
      <c r="L175" s="45"/>
      <c r="M175" s="179"/>
      <c r="N175" s="179"/>
      <c r="O175" s="179"/>
      <c r="P175" s="1"/>
    </row>
    <row r="176" spans="2:16" s="23" customFormat="1" x14ac:dyDescent="0.25">
      <c r="B176" s="1"/>
      <c r="C176" s="1"/>
      <c r="D176" s="1"/>
      <c r="E176" s="3"/>
      <c r="F176" s="1"/>
      <c r="G176" s="1"/>
      <c r="H176" s="1"/>
      <c r="I176" s="1"/>
      <c r="J176" s="45"/>
      <c r="K176" s="127"/>
      <c r="L176" s="45"/>
      <c r="M176" s="179"/>
      <c r="N176" s="179"/>
      <c r="O176" s="179"/>
      <c r="P176" s="1"/>
    </row>
    <row r="177" spans="2:16" s="23" customFormat="1" x14ac:dyDescent="0.25">
      <c r="B177" s="1"/>
      <c r="C177" s="1"/>
      <c r="D177" s="1"/>
      <c r="E177" s="3"/>
      <c r="F177" s="1"/>
      <c r="G177" s="1"/>
      <c r="H177" s="1"/>
      <c r="I177" s="1"/>
      <c r="J177" s="45"/>
      <c r="K177" s="127"/>
      <c r="L177" s="45"/>
      <c r="M177" s="179"/>
      <c r="N177" s="179"/>
      <c r="O177" s="179"/>
      <c r="P177" s="1"/>
    </row>
    <row r="178" spans="2:16" s="23" customFormat="1" x14ac:dyDescent="0.25">
      <c r="B178" s="1"/>
      <c r="C178" s="1"/>
      <c r="D178" s="1"/>
      <c r="E178" s="3"/>
      <c r="F178" s="1"/>
      <c r="G178" s="1"/>
      <c r="H178" s="1"/>
      <c r="I178" s="1"/>
      <c r="J178" s="45"/>
      <c r="K178" s="127"/>
      <c r="L178" s="45"/>
      <c r="M178" s="179"/>
      <c r="N178" s="179"/>
      <c r="O178" s="179"/>
      <c r="P178" s="1"/>
    </row>
    <row r="179" spans="2:16" s="23" customFormat="1" x14ac:dyDescent="0.25">
      <c r="B179" s="1"/>
      <c r="C179" s="1"/>
      <c r="D179" s="1"/>
      <c r="E179" s="3"/>
      <c r="F179" s="1"/>
      <c r="G179" s="1"/>
      <c r="H179" s="1"/>
      <c r="I179" s="1"/>
      <c r="J179" s="45"/>
      <c r="K179" s="127"/>
      <c r="L179" s="45"/>
      <c r="M179" s="179"/>
      <c r="N179" s="179"/>
      <c r="O179" s="179"/>
      <c r="P179" s="1"/>
    </row>
    <row r="180" spans="2:16" s="23" customFormat="1" x14ac:dyDescent="0.25">
      <c r="B180" s="1"/>
      <c r="C180" s="1"/>
      <c r="D180" s="1"/>
      <c r="E180" s="3"/>
      <c r="F180" s="1"/>
      <c r="G180" s="1"/>
      <c r="H180" s="1"/>
      <c r="I180" s="1"/>
      <c r="J180" s="45"/>
      <c r="K180" s="127"/>
      <c r="L180" s="45"/>
      <c r="M180" s="179"/>
      <c r="N180" s="179"/>
      <c r="O180" s="179"/>
      <c r="P180" s="1"/>
    </row>
    <row r="181" spans="2:16" s="39" customFormat="1" ht="15.75" customHeight="1" x14ac:dyDescent="0.25">
      <c r="B181" s="1"/>
      <c r="C181" s="1"/>
      <c r="D181" s="1"/>
      <c r="E181" s="3"/>
      <c r="F181" s="1"/>
      <c r="G181" s="1"/>
      <c r="H181" s="1"/>
      <c r="I181" s="1"/>
      <c r="J181" s="45"/>
      <c r="K181" s="127"/>
      <c r="L181" s="45"/>
      <c r="M181" s="179"/>
      <c r="N181" s="179"/>
      <c r="O181" s="179"/>
      <c r="P181" s="1"/>
    </row>
    <row r="182" spans="2:16" s="23" customFormat="1" x14ac:dyDescent="0.25">
      <c r="B182" s="1"/>
      <c r="C182" s="1"/>
      <c r="D182" s="1"/>
      <c r="E182" s="3"/>
      <c r="F182" s="1"/>
      <c r="G182" s="1"/>
      <c r="H182" s="1"/>
      <c r="I182" s="1"/>
      <c r="J182" s="45"/>
      <c r="K182" s="127"/>
      <c r="L182" s="45"/>
      <c r="M182" s="179"/>
      <c r="N182" s="179"/>
      <c r="O182" s="179"/>
      <c r="P182" s="1"/>
    </row>
    <row r="183" spans="2:16" s="23" customFormat="1" x14ac:dyDescent="0.25">
      <c r="B183" s="1"/>
      <c r="C183" s="1"/>
      <c r="D183" s="1"/>
      <c r="E183" s="3"/>
      <c r="F183" s="1"/>
      <c r="G183" s="1"/>
      <c r="H183" s="1"/>
      <c r="I183" s="1"/>
      <c r="J183" s="45"/>
      <c r="K183" s="127"/>
      <c r="L183" s="45"/>
      <c r="M183" s="179"/>
      <c r="N183" s="179"/>
      <c r="O183" s="179"/>
      <c r="P183" s="1"/>
    </row>
    <row r="184" spans="2:16" s="23" customFormat="1" x14ac:dyDescent="0.25">
      <c r="B184" s="1"/>
      <c r="C184" s="1"/>
      <c r="D184" s="1"/>
      <c r="E184" s="3"/>
      <c r="F184" s="1"/>
      <c r="G184" s="1"/>
      <c r="H184" s="1"/>
      <c r="I184" s="1"/>
      <c r="J184" s="45"/>
      <c r="K184" s="127"/>
      <c r="L184" s="45"/>
      <c r="M184" s="179"/>
      <c r="N184" s="179"/>
      <c r="O184" s="179"/>
      <c r="P184" s="1"/>
    </row>
    <row r="185" spans="2:16" s="23" customFormat="1" x14ac:dyDescent="0.25">
      <c r="B185" s="1"/>
      <c r="C185" s="1"/>
      <c r="D185" s="1"/>
      <c r="E185" s="3"/>
      <c r="F185" s="1"/>
      <c r="G185" s="1"/>
      <c r="H185" s="1"/>
      <c r="I185" s="1"/>
      <c r="J185" s="45"/>
      <c r="K185" s="127"/>
      <c r="L185" s="45"/>
      <c r="M185" s="179"/>
      <c r="N185" s="179"/>
      <c r="O185" s="179"/>
      <c r="P185" s="1"/>
    </row>
    <row r="186" spans="2:16" s="23" customFormat="1" x14ac:dyDescent="0.25">
      <c r="B186" s="1"/>
      <c r="C186" s="1"/>
      <c r="D186" s="1"/>
      <c r="E186" s="3"/>
      <c r="F186" s="1"/>
      <c r="G186" s="1"/>
      <c r="H186" s="1"/>
      <c r="I186" s="1"/>
      <c r="J186" s="45"/>
      <c r="K186" s="127"/>
      <c r="L186" s="45"/>
      <c r="M186" s="179"/>
      <c r="N186" s="179"/>
      <c r="O186" s="179"/>
      <c r="P186" s="1"/>
    </row>
    <row r="187" spans="2:16" s="23" customFormat="1" x14ac:dyDescent="0.25">
      <c r="B187" s="1"/>
      <c r="C187" s="1"/>
      <c r="D187" s="1"/>
      <c r="E187" s="3"/>
      <c r="F187" s="1"/>
      <c r="G187" s="1"/>
      <c r="H187" s="1"/>
      <c r="I187" s="1"/>
      <c r="J187" s="45"/>
      <c r="K187" s="127"/>
      <c r="L187" s="45"/>
      <c r="M187" s="179"/>
      <c r="N187" s="179"/>
      <c r="O187" s="179"/>
      <c r="P187" s="1"/>
    </row>
    <row r="188" spans="2:16" s="23" customFormat="1" x14ac:dyDescent="0.25">
      <c r="B188" s="1"/>
      <c r="C188" s="1"/>
      <c r="D188" s="1"/>
      <c r="E188" s="3"/>
      <c r="F188" s="1"/>
      <c r="G188" s="1"/>
      <c r="H188" s="1"/>
      <c r="I188" s="1"/>
      <c r="J188" s="45"/>
      <c r="K188" s="127"/>
      <c r="L188" s="45"/>
      <c r="M188" s="179"/>
      <c r="N188" s="179"/>
      <c r="O188" s="179"/>
      <c r="P188" s="1"/>
    </row>
    <row r="189" spans="2:16" s="23" customFormat="1" x14ac:dyDescent="0.25">
      <c r="B189" s="1"/>
      <c r="C189" s="1"/>
      <c r="D189" s="1"/>
      <c r="E189" s="3"/>
      <c r="F189" s="1"/>
      <c r="G189" s="1"/>
      <c r="H189" s="1"/>
      <c r="I189" s="1"/>
      <c r="J189" s="45"/>
      <c r="K189" s="127"/>
      <c r="L189" s="45"/>
      <c r="M189" s="179"/>
      <c r="N189" s="179"/>
      <c r="O189" s="179"/>
      <c r="P189" s="1"/>
    </row>
    <row r="190" spans="2:16" s="23" customFormat="1" x14ac:dyDescent="0.25">
      <c r="B190" s="1"/>
      <c r="C190" s="1"/>
      <c r="D190" s="1"/>
      <c r="E190" s="3"/>
      <c r="F190" s="1"/>
      <c r="G190" s="1"/>
      <c r="H190" s="1"/>
      <c r="I190" s="1"/>
      <c r="J190" s="45"/>
      <c r="K190" s="127"/>
      <c r="L190" s="45"/>
      <c r="M190" s="179"/>
      <c r="N190" s="179"/>
      <c r="O190" s="179"/>
      <c r="P190" s="1"/>
    </row>
    <row r="191" spans="2:16" s="23" customFormat="1" x14ac:dyDescent="0.25">
      <c r="B191" s="1"/>
      <c r="C191" s="1"/>
      <c r="D191" s="1"/>
      <c r="E191" s="3"/>
      <c r="F191" s="1"/>
      <c r="G191" s="1"/>
      <c r="H191" s="1"/>
      <c r="I191" s="1"/>
      <c r="J191" s="45"/>
      <c r="K191" s="127"/>
      <c r="L191" s="45"/>
      <c r="M191" s="179"/>
      <c r="N191" s="179"/>
      <c r="O191" s="179"/>
      <c r="P191" s="1"/>
    </row>
    <row r="192" spans="2:16" s="23" customFormat="1" x14ac:dyDescent="0.25">
      <c r="B192" s="1"/>
      <c r="C192" s="1"/>
      <c r="D192" s="1"/>
      <c r="E192" s="3"/>
      <c r="F192" s="1"/>
      <c r="G192" s="1"/>
      <c r="H192" s="1"/>
      <c r="I192" s="1"/>
      <c r="J192" s="45"/>
      <c r="K192" s="127"/>
      <c r="L192" s="45"/>
      <c r="M192" s="179"/>
      <c r="N192" s="179"/>
      <c r="O192" s="179"/>
      <c r="P192" s="1"/>
    </row>
    <row r="193" spans="2:16" s="23" customFormat="1" x14ac:dyDescent="0.25">
      <c r="B193" s="1"/>
      <c r="C193" s="1"/>
      <c r="D193" s="1"/>
      <c r="E193" s="3"/>
      <c r="F193" s="1"/>
      <c r="G193" s="1"/>
      <c r="H193" s="1"/>
      <c r="I193" s="1"/>
      <c r="J193" s="45"/>
      <c r="K193" s="127"/>
      <c r="L193" s="45"/>
      <c r="M193" s="179"/>
      <c r="N193" s="179"/>
      <c r="O193" s="179"/>
      <c r="P193" s="1"/>
    </row>
    <row r="194" spans="2:16" s="23" customFormat="1" x14ac:dyDescent="0.25">
      <c r="B194" s="1"/>
      <c r="C194" s="1"/>
      <c r="D194" s="1"/>
      <c r="E194" s="3"/>
      <c r="F194" s="1"/>
      <c r="G194" s="1"/>
      <c r="H194" s="1"/>
      <c r="I194" s="1"/>
      <c r="J194" s="45"/>
      <c r="K194" s="127"/>
      <c r="L194" s="45"/>
      <c r="M194" s="179"/>
      <c r="N194" s="179"/>
      <c r="O194" s="179"/>
      <c r="P194" s="1"/>
    </row>
    <row r="195" spans="2:16" s="23" customFormat="1" x14ac:dyDescent="0.25">
      <c r="B195" s="1"/>
      <c r="C195" s="1"/>
      <c r="D195" s="1"/>
      <c r="E195" s="3"/>
      <c r="F195" s="1"/>
      <c r="G195" s="1"/>
      <c r="H195" s="1"/>
      <c r="I195" s="1"/>
      <c r="J195" s="45"/>
      <c r="K195" s="127"/>
      <c r="L195" s="45"/>
      <c r="M195" s="179"/>
      <c r="N195" s="179"/>
      <c r="O195" s="179"/>
      <c r="P195" s="1"/>
    </row>
    <row r="196" spans="2:16" s="23" customFormat="1" x14ac:dyDescent="0.25">
      <c r="B196" s="1"/>
      <c r="C196" s="1"/>
      <c r="D196" s="1"/>
      <c r="E196" s="3"/>
      <c r="F196" s="1"/>
      <c r="G196" s="1"/>
      <c r="H196" s="1"/>
      <c r="I196" s="1"/>
      <c r="J196" s="45"/>
      <c r="K196" s="127"/>
      <c r="L196" s="45"/>
      <c r="M196" s="179"/>
      <c r="N196" s="179"/>
      <c r="O196" s="179"/>
      <c r="P196" s="1"/>
    </row>
    <row r="197" spans="2:16" s="39" customFormat="1" ht="15.75" customHeight="1" x14ac:dyDescent="0.25">
      <c r="B197" s="1"/>
      <c r="C197" s="1"/>
      <c r="D197" s="1"/>
      <c r="E197" s="3"/>
      <c r="F197" s="1"/>
      <c r="G197" s="1"/>
      <c r="H197" s="1"/>
      <c r="I197" s="1"/>
      <c r="J197" s="45"/>
      <c r="K197" s="127"/>
      <c r="L197" s="45"/>
      <c r="M197" s="179"/>
      <c r="N197" s="179"/>
      <c r="O197" s="179"/>
      <c r="P197" s="1"/>
    </row>
    <row r="198" spans="2:16" s="23" customFormat="1" x14ac:dyDescent="0.25">
      <c r="B198" s="1"/>
      <c r="C198" s="1"/>
      <c r="D198" s="1"/>
      <c r="E198" s="3"/>
      <c r="F198" s="1"/>
      <c r="G198" s="1"/>
      <c r="H198" s="1"/>
      <c r="I198" s="1"/>
      <c r="J198" s="45"/>
      <c r="K198" s="127"/>
      <c r="L198" s="45"/>
      <c r="M198" s="179"/>
      <c r="N198" s="179"/>
      <c r="O198" s="179"/>
      <c r="P198" s="1"/>
    </row>
    <row r="199" spans="2:16" s="23" customFormat="1" x14ac:dyDescent="0.25">
      <c r="B199" s="1"/>
      <c r="C199" s="1"/>
      <c r="D199" s="1"/>
      <c r="E199" s="3"/>
      <c r="F199" s="1"/>
      <c r="G199" s="1"/>
      <c r="H199" s="1"/>
      <c r="I199" s="1"/>
      <c r="J199" s="45"/>
      <c r="K199" s="127"/>
      <c r="L199" s="45"/>
      <c r="M199" s="179"/>
      <c r="N199" s="179"/>
      <c r="O199" s="179"/>
      <c r="P199" s="1"/>
    </row>
    <row r="200" spans="2:16" s="23" customFormat="1" x14ac:dyDescent="0.25">
      <c r="B200" s="1"/>
      <c r="C200" s="1"/>
      <c r="D200" s="1"/>
      <c r="E200" s="3"/>
      <c r="F200" s="1"/>
      <c r="G200" s="1"/>
      <c r="H200" s="1"/>
      <c r="I200" s="1"/>
      <c r="J200" s="45"/>
      <c r="K200" s="127"/>
      <c r="L200" s="45"/>
      <c r="M200" s="179"/>
      <c r="N200" s="179"/>
      <c r="O200" s="179"/>
      <c r="P200" s="1"/>
    </row>
    <row r="201" spans="2:16" s="23" customFormat="1" x14ac:dyDescent="0.25">
      <c r="B201" s="1"/>
      <c r="C201" s="1"/>
      <c r="D201" s="1"/>
      <c r="E201" s="3"/>
      <c r="F201" s="1"/>
      <c r="G201" s="1"/>
      <c r="H201" s="1"/>
      <c r="I201" s="1"/>
      <c r="J201" s="45"/>
      <c r="K201" s="127"/>
      <c r="L201" s="45"/>
      <c r="M201" s="179"/>
      <c r="N201" s="179"/>
      <c r="O201" s="179"/>
      <c r="P201" s="1"/>
    </row>
    <row r="202" spans="2:16" s="23" customFormat="1" x14ac:dyDescent="0.25">
      <c r="B202" s="1"/>
      <c r="C202" s="1"/>
      <c r="D202" s="1"/>
      <c r="E202" s="3"/>
      <c r="F202" s="1"/>
      <c r="G202" s="1"/>
      <c r="H202" s="1"/>
      <c r="I202" s="1"/>
      <c r="J202" s="45"/>
      <c r="K202" s="127"/>
      <c r="L202" s="45"/>
      <c r="M202" s="179"/>
      <c r="N202" s="179"/>
      <c r="O202" s="179"/>
      <c r="P202" s="1"/>
    </row>
    <row r="203" spans="2:16" s="23" customFormat="1" x14ac:dyDescent="0.25">
      <c r="B203" s="1"/>
      <c r="C203" s="1"/>
      <c r="D203" s="1"/>
      <c r="E203" s="3"/>
      <c r="F203" s="1"/>
      <c r="G203" s="1"/>
      <c r="H203" s="1"/>
      <c r="I203" s="1"/>
      <c r="J203" s="45"/>
      <c r="K203" s="127"/>
      <c r="L203" s="45"/>
      <c r="M203" s="179"/>
      <c r="N203" s="179"/>
      <c r="O203" s="179"/>
      <c r="P203" s="1"/>
    </row>
    <row r="204" spans="2:16" s="23" customFormat="1" x14ac:dyDescent="0.25">
      <c r="B204" s="1"/>
      <c r="C204" s="1"/>
      <c r="D204" s="1"/>
      <c r="E204" s="3"/>
      <c r="F204" s="1"/>
      <c r="G204" s="1"/>
      <c r="H204" s="1"/>
      <c r="I204" s="1"/>
      <c r="J204" s="45"/>
      <c r="K204" s="127"/>
      <c r="L204" s="45"/>
      <c r="M204" s="179"/>
      <c r="N204" s="179"/>
      <c r="O204" s="179"/>
      <c r="P204" s="1"/>
    </row>
    <row r="205" spans="2:16" s="23" customFormat="1" x14ac:dyDescent="0.25">
      <c r="B205" s="1"/>
      <c r="C205" s="1"/>
      <c r="D205" s="1"/>
      <c r="E205" s="3"/>
      <c r="F205" s="1"/>
      <c r="G205" s="1"/>
      <c r="H205" s="1"/>
      <c r="I205" s="1"/>
      <c r="J205" s="45"/>
      <c r="K205" s="127"/>
      <c r="L205" s="45"/>
      <c r="M205" s="179"/>
      <c r="N205" s="179"/>
      <c r="O205" s="179"/>
      <c r="P205" s="1"/>
    </row>
    <row r="206" spans="2:16" s="23" customFormat="1" x14ac:dyDescent="0.25">
      <c r="B206" s="1"/>
      <c r="C206" s="1"/>
      <c r="D206" s="1"/>
      <c r="E206" s="3"/>
      <c r="F206" s="1"/>
      <c r="G206" s="1"/>
      <c r="H206" s="1"/>
      <c r="I206" s="1"/>
      <c r="J206" s="45"/>
      <c r="K206" s="127"/>
      <c r="L206" s="45"/>
      <c r="M206" s="179"/>
      <c r="N206" s="179"/>
      <c r="O206" s="179"/>
      <c r="P206" s="1"/>
    </row>
    <row r="207" spans="2:16" s="23" customFormat="1" x14ac:dyDescent="0.25">
      <c r="B207" s="1"/>
      <c r="C207" s="1"/>
      <c r="D207" s="1"/>
      <c r="E207" s="3"/>
      <c r="F207" s="1"/>
      <c r="G207" s="1"/>
      <c r="H207" s="1"/>
      <c r="I207" s="1"/>
      <c r="J207" s="45"/>
      <c r="K207" s="127"/>
      <c r="L207" s="45"/>
      <c r="M207" s="179"/>
      <c r="N207" s="179"/>
      <c r="O207" s="179"/>
      <c r="P207" s="1"/>
    </row>
    <row r="208" spans="2:16" s="23" customFormat="1" x14ac:dyDescent="0.25">
      <c r="B208" s="1"/>
      <c r="C208" s="1"/>
      <c r="D208" s="1"/>
      <c r="E208" s="3"/>
      <c r="F208" s="1"/>
      <c r="G208" s="1"/>
      <c r="H208" s="1"/>
      <c r="I208" s="1"/>
      <c r="J208" s="45"/>
      <c r="K208" s="127"/>
      <c r="L208" s="45"/>
      <c r="M208" s="179"/>
      <c r="N208" s="179"/>
      <c r="O208" s="179"/>
      <c r="P208" s="1"/>
    </row>
    <row r="209" spans="2:16" s="23" customFormat="1" x14ac:dyDescent="0.25">
      <c r="B209" s="1"/>
      <c r="C209" s="1"/>
      <c r="D209" s="1"/>
      <c r="E209" s="3"/>
      <c r="F209" s="1"/>
      <c r="G209" s="1"/>
      <c r="H209" s="1"/>
      <c r="I209" s="1"/>
      <c r="J209" s="45"/>
      <c r="K209" s="127"/>
      <c r="L209" s="45"/>
      <c r="M209" s="179"/>
      <c r="N209" s="179"/>
      <c r="O209" s="179"/>
      <c r="P209" s="1"/>
    </row>
    <row r="210" spans="2:16" s="23" customFormat="1" x14ac:dyDescent="0.25">
      <c r="B210" s="1"/>
      <c r="C210" s="1"/>
      <c r="D210" s="1"/>
      <c r="E210" s="3"/>
      <c r="F210" s="1"/>
      <c r="G210" s="1"/>
      <c r="H210" s="1"/>
      <c r="I210" s="1"/>
      <c r="J210" s="45"/>
      <c r="K210" s="127"/>
      <c r="L210" s="45"/>
      <c r="M210" s="179"/>
      <c r="N210" s="179"/>
      <c r="O210" s="179"/>
      <c r="P210" s="1"/>
    </row>
    <row r="211" spans="2:16" s="23" customFormat="1" x14ac:dyDescent="0.25">
      <c r="B211" s="1"/>
      <c r="C211" s="1"/>
      <c r="D211" s="1"/>
      <c r="E211" s="3"/>
      <c r="F211" s="1"/>
      <c r="G211" s="1"/>
      <c r="H211" s="1"/>
      <c r="I211" s="1"/>
      <c r="J211" s="45"/>
      <c r="K211" s="127"/>
      <c r="L211" s="45"/>
      <c r="M211" s="179"/>
      <c r="N211" s="179"/>
      <c r="O211" s="179"/>
      <c r="P211" s="1"/>
    </row>
    <row r="212" spans="2:16" s="23" customFormat="1" x14ac:dyDescent="0.25">
      <c r="B212" s="1"/>
      <c r="C212" s="1"/>
      <c r="D212" s="1"/>
      <c r="E212" s="3"/>
      <c r="F212" s="1"/>
      <c r="G212" s="1"/>
      <c r="H212" s="1"/>
      <c r="I212" s="1"/>
      <c r="J212" s="45"/>
      <c r="K212" s="127"/>
      <c r="L212" s="45"/>
      <c r="M212" s="179"/>
      <c r="N212" s="179"/>
      <c r="O212" s="179"/>
      <c r="P212" s="1"/>
    </row>
    <row r="214" spans="2:16" s="23" customFormat="1" x14ac:dyDescent="0.25">
      <c r="B214" s="1"/>
      <c r="C214" s="1"/>
      <c r="D214" s="1"/>
      <c r="E214" s="3"/>
      <c r="F214" s="1"/>
      <c r="G214" s="1"/>
      <c r="H214" s="1"/>
      <c r="I214" s="1"/>
      <c r="J214" s="45"/>
      <c r="K214" s="127"/>
      <c r="L214" s="45"/>
      <c r="M214" s="179"/>
      <c r="N214" s="179"/>
      <c r="O214" s="179"/>
      <c r="P214" s="1"/>
    </row>
    <row r="215" spans="2:16" s="23" customFormat="1" x14ac:dyDescent="0.25">
      <c r="B215" s="1"/>
      <c r="C215" s="1"/>
      <c r="D215" s="1"/>
      <c r="E215" s="3"/>
      <c r="F215" s="1"/>
      <c r="G215" s="1"/>
      <c r="H215" s="1"/>
      <c r="I215" s="1"/>
      <c r="J215" s="45"/>
      <c r="K215" s="127"/>
      <c r="L215" s="45"/>
      <c r="M215" s="179"/>
      <c r="N215" s="179"/>
      <c r="O215" s="179"/>
      <c r="P215" s="1"/>
    </row>
    <row r="216" spans="2:16" s="23" customFormat="1" x14ac:dyDescent="0.25">
      <c r="B216" s="1"/>
      <c r="C216" s="1"/>
      <c r="D216" s="1"/>
      <c r="E216" s="3"/>
      <c r="F216" s="1"/>
      <c r="G216" s="1"/>
      <c r="H216" s="1"/>
      <c r="I216" s="1"/>
      <c r="J216" s="45"/>
      <c r="K216" s="127"/>
      <c r="L216" s="45"/>
      <c r="M216" s="179"/>
      <c r="N216" s="179"/>
      <c r="O216" s="179"/>
      <c r="P216" s="1"/>
    </row>
    <row r="217" spans="2:16" s="23" customFormat="1" x14ac:dyDescent="0.25">
      <c r="B217" s="1"/>
      <c r="C217" s="1"/>
      <c r="D217" s="1"/>
      <c r="E217" s="3"/>
      <c r="F217" s="1"/>
      <c r="G217" s="1"/>
      <c r="H217" s="1"/>
      <c r="I217" s="1"/>
      <c r="J217" s="45"/>
      <c r="K217" s="127"/>
      <c r="L217" s="45"/>
      <c r="M217" s="179"/>
      <c r="N217" s="179"/>
      <c r="O217" s="179"/>
      <c r="P217" s="1"/>
    </row>
    <row r="218" spans="2:16" s="23" customFormat="1" x14ac:dyDescent="0.25">
      <c r="B218" s="1"/>
      <c r="C218" s="1"/>
      <c r="D218" s="1"/>
      <c r="E218" s="3"/>
      <c r="F218" s="1"/>
      <c r="G218" s="1"/>
      <c r="H218" s="1"/>
      <c r="I218" s="1"/>
      <c r="J218" s="45"/>
      <c r="K218" s="127"/>
      <c r="L218" s="45"/>
      <c r="M218" s="179"/>
      <c r="N218" s="179"/>
      <c r="O218" s="179"/>
      <c r="P218" s="1"/>
    </row>
    <row r="219" spans="2:16" s="23" customFormat="1" x14ac:dyDescent="0.25">
      <c r="B219" s="1"/>
      <c r="C219" s="1"/>
      <c r="D219" s="1"/>
      <c r="E219" s="3"/>
      <c r="F219" s="1"/>
      <c r="G219" s="1"/>
      <c r="H219" s="1"/>
      <c r="I219" s="1"/>
      <c r="J219" s="45"/>
      <c r="K219" s="127"/>
      <c r="L219" s="45"/>
      <c r="M219" s="179"/>
      <c r="N219" s="179"/>
      <c r="O219" s="179"/>
      <c r="P219" s="1"/>
    </row>
    <row r="220" spans="2:16" s="23" customFormat="1" x14ac:dyDescent="0.25">
      <c r="B220" s="1"/>
      <c r="C220" s="1"/>
      <c r="D220" s="1"/>
      <c r="E220" s="3"/>
      <c r="F220" s="1"/>
      <c r="G220" s="1"/>
      <c r="H220" s="1"/>
      <c r="I220" s="1"/>
      <c r="J220" s="45"/>
      <c r="K220" s="127"/>
      <c r="L220" s="45"/>
      <c r="M220" s="179"/>
      <c r="N220" s="179"/>
      <c r="O220" s="179"/>
      <c r="P220" s="1"/>
    </row>
    <row r="221" spans="2:16" s="23" customFormat="1" x14ac:dyDescent="0.25">
      <c r="B221" s="1"/>
      <c r="C221" s="1"/>
      <c r="D221" s="1"/>
      <c r="E221" s="3"/>
      <c r="F221" s="1"/>
      <c r="G221" s="1"/>
      <c r="H221" s="1"/>
      <c r="I221" s="1"/>
      <c r="J221" s="45"/>
      <c r="K221" s="127"/>
      <c r="L221" s="45"/>
      <c r="M221" s="179"/>
      <c r="N221" s="179"/>
      <c r="O221" s="179"/>
      <c r="P221" s="1"/>
    </row>
    <row r="222" spans="2:16" s="23" customFormat="1" x14ac:dyDescent="0.25">
      <c r="B222" s="1"/>
      <c r="C222" s="1"/>
      <c r="D222" s="1"/>
      <c r="E222" s="3"/>
      <c r="F222" s="1"/>
      <c r="G222" s="1"/>
      <c r="H222" s="1"/>
      <c r="I222" s="1"/>
      <c r="J222" s="45"/>
      <c r="K222" s="127"/>
      <c r="L222" s="45"/>
      <c r="M222" s="179"/>
      <c r="N222" s="179"/>
      <c r="O222" s="179"/>
      <c r="P222" s="1"/>
    </row>
    <row r="223" spans="2:16" s="23" customFormat="1" x14ac:dyDescent="0.25">
      <c r="B223" s="1"/>
      <c r="C223" s="1"/>
      <c r="D223" s="1"/>
      <c r="E223" s="3"/>
      <c r="F223" s="1"/>
      <c r="G223" s="1"/>
      <c r="H223" s="1"/>
      <c r="I223" s="1"/>
      <c r="J223" s="45"/>
      <c r="K223" s="127"/>
      <c r="L223" s="45"/>
      <c r="M223" s="179"/>
      <c r="N223" s="179"/>
      <c r="O223" s="179"/>
      <c r="P223" s="1"/>
    </row>
    <row r="224" spans="2:16" s="23" customFormat="1" x14ac:dyDescent="0.25">
      <c r="B224" s="1"/>
      <c r="C224" s="1"/>
      <c r="D224" s="1"/>
      <c r="E224" s="3"/>
      <c r="F224" s="1"/>
      <c r="G224" s="1"/>
      <c r="H224" s="1"/>
      <c r="I224" s="1"/>
      <c r="J224" s="45"/>
      <c r="K224" s="127"/>
      <c r="L224" s="45"/>
      <c r="M224" s="179"/>
      <c r="N224" s="179"/>
      <c r="O224" s="179"/>
      <c r="P224" s="1"/>
    </row>
    <row r="225" spans="2:16" s="23" customFormat="1" x14ac:dyDescent="0.25">
      <c r="B225" s="1"/>
      <c r="C225" s="1"/>
      <c r="D225" s="1"/>
      <c r="E225" s="3"/>
      <c r="F225" s="1"/>
      <c r="G225" s="1"/>
      <c r="H225" s="1"/>
      <c r="I225" s="1"/>
      <c r="J225" s="45"/>
      <c r="K225" s="127"/>
      <c r="L225" s="45"/>
      <c r="M225" s="179"/>
      <c r="N225" s="179"/>
      <c r="O225" s="179"/>
      <c r="P225" s="1"/>
    </row>
    <row r="226" spans="2:16" s="23" customFormat="1" x14ac:dyDescent="0.25">
      <c r="B226" s="1"/>
      <c r="C226" s="1"/>
      <c r="D226" s="1"/>
      <c r="E226" s="3"/>
      <c r="F226" s="1"/>
      <c r="G226" s="1"/>
      <c r="H226" s="1"/>
      <c r="I226" s="1"/>
      <c r="J226" s="45"/>
      <c r="K226" s="127"/>
      <c r="L226" s="45"/>
      <c r="M226" s="179"/>
      <c r="N226" s="179"/>
      <c r="O226" s="179"/>
      <c r="P226" s="1"/>
    </row>
    <row r="227" spans="2:16" s="23" customFormat="1" x14ac:dyDescent="0.25">
      <c r="B227" s="1"/>
      <c r="C227" s="1"/>
      <c r="D227" s="1"/>
      <c r="E227" s="3"/>
      <c r="F227" s="1"/>
      <c r="G227" s="1"/>
      <c r="H227" s="1"/>
      <c r="I227" s="1"/>
      <c r="J227" s="45"/>
      <c r="K227" s="127"/>
      <c r="L227" s="45"/>
      <c r="M227" s="179"/>
      <c r="N227" s="179"/>
      <c r="O227" s="179"/>
      <c r="P227" s="1"/>
    </row>
    <row r="228" spans="2:16" s="23" customFormat="1" x14ac:dyDescent="0.25">
      <c r="B228" s="1"/>
      <c r="C228" s="1"/>
      <c r="D228" s="1"/>
      <c r="E228" s="3"/>
      <c r="F228" s="1"/>
      <c r="G228" s="1"/>
      <c r="H228" s="1"/>
      <c r="I228" s="1"/>
      <c r="J228" s="45"/>
      <c r="K228" s="127"/>
      <c r="L228" s="45"/>
      <c r="M228" s="179"/>
      <c r="N228" s="179"/>
      <c r="O228" s="179"/>
      <c r="P228" s="1"/>
    </row>
    <row r="236" spans="2:16" s="23" customFormat="1" x14ac:dyDescent="0.25">
      <c r="B236" s="1"/>
      <c r="C236" s="1"/>
      <c r="D236" s="1"/>
      <c r="E236" s="3"/>
      <c r="F236" s="1"/>
      <c r="G236" s="1"/>
      <c r="H236" s="1"/>
      <c r="I236" s="1"/>
      <c r="J236" s="45"/>
      <c r="K236" s="127"/>
      <c r="L236" s="45"/>
      <c r="M236" s="179"/>
      <c r="N236" s="179"/>
      <c r="O236" s="179"/>
      <c r="P236" s="1"/>
    </row>
    <row r="238" spans="2:16" s="43" customFormat="1" ht="18.75" x14ac:dyDescent="0.3">
      <c r="B238" s="1"/>
      <c r="C238" s="1"/>
      <c r="D238" s="1"/>
      <c r="E238" s="3"/>
      <c r="F238" s="1"/>
      <c r="G238" s="1"/>
      <c r="H238" s="1"/>
      <c r="I238" s="1"/>
      <c r="J238" s="45"/>
      <c r="K238" s="127"/>
      <c r="L238" s="45"/>
      <c r="M238" s="179"/>
      <c r="N238" s="179"/>
      <c r="O238" s="179"/>
      <c r="P238" s="1"/>
    </row>
    <row r="239" spans="2:16" ht="21" customHeight="1" x14ac:dyDescent="0.25"/>
    <row r="240" spans="2:16" ht="21" customHeight="1" x14ac:dyDescent="0.25"/>
    <row r="244" spans="2:16" s="45" customFormat="1" x14ac:dyDescent="0.25">
      <c r="B244" s="1"/>
      <c r="C244" s="1"/>
      <c r="D244" s="1"/>
      <c r="E244" s="3"/>
      <c r="F244" s="1"/>
      <c r="G244" s="1"/>
      <c r="H244" s="1"/>
      <c r="I244" s="1"/>
      <c r="K244" s="127"/>
      <c r="M244" s="179"/>
      <c r="N244" s="179"/>
      <c r="O244" s="179"/>
      <c r="P244" s="1"/>
    </row>
    <row r="245" spans="2:16" s="45" customFormat="1" x14ac:dyDescent="0.25">
      <c r="B245" s="1"/>
      <c r="C245" s="1"/>
      <c r="D245" s="1"/>
      <c r="E245" s="3"/>
      <c r="F245" s="1"/>
      <c r="G245" s="1"/>
      <c r="H245" s="1"/>
      <c r="I245" s="1"/>
      <c r="K245" s="127"/>
      <c r="M245" s="179"/>
      <c r="N245" s="179"/>
      <c r="O245" s="179"/>
      <c r="P245" s="1"/>
    </row>
    <row r="246" spans="2:16" s="45" customFormat="1" x14ac:dyDescent="0.25">
      <c r="B246" s="1"/>
      <c r="C246" s="1"/>
      <c r="D246" s="1"/>
      <c r="E246" s="3"/>
      <c r="F246" s="1"/>
      <c r="G246" s="1"/>
      <c r="H246" s="1"/>
      <c r="I246" s="1"/>
      <c r="K246" s="127"/>
      <c r="M246" s="179"/>
      <c r="N246" s="179"/>
      <c r="O246" s="179"/>
      <c r="P246" s="1"/>
    </row>
    <row r="247" spans="2:16" s="45" customFormat="1" x14ac:dyDescent="0.25">
      <c r="B247" s="1"/>
      <c r="C247" s="1"/>
      <c r="D247" s="1"/>
      <c r="E247" s="3"/>
      <c r="F247" s="1"/>
      <c r="G247" s="1"/>
      <c r="H247" s="1"/>
      <c r="I247" s="1"/>
      <c r="K247" s="127"/>
      <c r="M247" s="179"/>
      <c r="N247" s="179"/>
      <c r="O247" s="179"/>
      <c r="P247" s="1"/>
    </row>
  </sheetData>
  <mergeCells count="27">
    <mergeCell ref="A9:A10"/>
    <mergeCell ref="M9:O9"/>
    <mergeCell ref="P9:P10"/>
    <mergeCell ref="B9:B10"/>
    <mergeCell ref="C9:C10"/>
    <mergeCell ref="D9:D10"/>
    <mergeCell ref="E9:E10"/>
    <mergeCell ref="F9:I9"/>
    <mergeCell ref="J9:L9"/>
    <mergeCell ref="B7:P7"/>
    <mergeCell ref="B1:P1"/>
    <mergeCell ref="B2:P2"/>
    <mergeCell ref="B3:P3"/>
    <mergeCell ref="B4:P4"/>
    <mergeCell ref="B6:P6"/>
    <mergeCell ref="B84:C84"/>
    <mergeCell ref="N84:P84"/>
    <mergeCell ref="D83:F83"/>
    <mergeCell ref="D84:F84"/>
    <mergeCell ref="G83:M83"/>
    <mergeCell ref="G84:M84"/>
    <mergeCell ref="N80:P80"/>
    <mergeCell ref="P60:P65"/>
    <mergeCell ref="N78:O78"/>
    <mergeCell ref="J79:K79"/>
    <mergeCell ref="B83:C83"/>
    <mergeCell ref="N83:P83"/>
  </mergeCells>
  <phoneticPr fontId="34" type="noConversion"/>
  <hyperlinks>
    <hyperlink ref="J12" location="'T-1'!A1" display="'T-1'!A1"/>
    <hyperlink ref="J14" location="'T-2'!A1" display="'T-2'!A1"/>
    <hyperlink ref="J19" location="'T-3'!A1" display="'T-3'!A1"/>
    <hyperlink ref="J21" location="'T-4'!A1" display="'T-4'!A1"/>
    <hyperlink ref="J23" location="'T-5'!A1" display="'T-5'!A1"/>
    <hyperlink ref="J26" location="'T-6'!A1" display="'T-6'!A1"/>
    <hyperlink ref="J30" location="'T-9'!A1" display="'T-9'!A1"/>
    <hyperlink ref="J41" location="'T-11'!A1" display="'T-11'!A1"/>
    <hyperlink ref="J42" location="'T-12'!A1" display="'T-12'!A1"/>
    <hyperlink ref="J46" location="'T-13'!A1" display="'T-13'!A1"/>
    <hyperlink ref="J50" location="'T-14'!A1" display="'T-14'!A1"/>
    <hyperlink ref="J60" location="'T-15'!A1" display="'T-15'!A1"/>
    <hyperlink ref="J61" location="'16'!A1" display="'16'!A1"/>
    <hyperlink ref="J62" location="'T-17'!A1" display="'T-17'!A1"/>
    <hyperlink ref="J63" location="'T-18'!A1" display="'T-18'!A1"/>
    <hyperlink ref="J66" location="'T-19'!A1" display="'T-19'!A1"/>
    <hyperlink ref="K12" location="'F21'!A1" display="'F21'!A1"/>
    <hyperlink ref="K14" location="'F22'!A1" display="'F22'!A1"/>
    <hyperlink ref="K17" location="'F23'!A1" display="'F23'!A1"/>
    <hyperlink ref="K19" location="'F24'!A1" display="'F24'!A1"/>
    <hyperlink ref="K21" location="'F25'!Print_Area" display="'F25'!Print_Area"/>
    <hyperlink ref="K25" location="'F26'!Print_Area" display="'F26'!Print_Area"/>
    <hyperlink ref="K28" location="'F27'!Print_Area" display="'F27'!Print_Area"/>
    <hyperlink ref="K30" location="'F28'!Print_Area" display="'F28'!Print_Area"/>
    <hyperlink ref="K32" location="'F29'!A1" display="'F29'!A1"/>
    <hyperlink ref="K44" location="'F30'!Print_Area" display="'F30'!Print_Area"/>
    <hyperlink ref="K46" location="'F31'!A1" display="'F31'!A1"/>
    <hyperlink ref="K48" location="'F32'!A1" display="'F32'!A1"/>
    <hyperlink ref="K50" location="'F33'!A1" display="'F33'!A1"/>
    <hyperlink ref="K60" location="'F34'!A1" display="'F34'!A1"/>
    <hyperlink ref="K61" location="'F35'!A1" display="'F35'!A1"/>
    <hyperlink ref="K62" location="'F36'!A1" display="'F36'!A1"/>
    <hyperlink ref="K64" location="'F37'!A1" display="'F37'!A1"/>
    <hyperlink ref="K65" location="'F38'!A1" display="'F38'!A1"/>
    <hyperlink ref="K66" location="'F39'!A1" display="'F39'!A1"/>
    <hyperlink ref="K68" location="'F40'!A1" display="'F40'!A1"/>
    <hyperlink ref="K71" location="'F41'!A1" display="'F41'!A1"/>
    <hyperlink ref="K73" location="'F42'!A1" display="'F42'!A1"/>
    <hyperlink ref="J68" location="'T-20'!A1" display="'T-20'!A1"/>
    <hyperlink ref="J32" location="'T-10'!A1" display="'T-10'!A1"/>
    <hyperlink ref="J27" location="'T-7'!A1" display="'T-7'!A1"/>
    <hyperlink ref="J75" location="'T-21'!A1" display="'T-21'!A1"/>
    <hyperlink ref="J33" location="'T-10'!A1" display="'T-10'!A1"/>
  </hyperlinks>
  <printOptions horizontalCentered="1"/>
  <pageMargins left="0.25" right="0.25" top="0.75" bottom="0.75" header="0.3" footer="0.3"/>
  <pageSetup paperSize="14" scale="53" fitToHeight="0" orientation="landscape" horizontalDpi="360" verticalDpi="360" r:id="rId1"/>
  <headerFooter>
    <oddFooter>&amp;C&amp;"Times New Roman,Italic"&amp;10Page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E7" sqref="E7"/>
    </sheetView>
  </sheetViews>
  <sheetFormatPr defaultRowHeight="15" x14ac:dyDescent="0.25"/>
  <cols>
    <col min="1" max="1" width="63.5703125" bestFit="1" customWidth="1"/>
    <col min="2" max="2" width="5.5703125" bestFit="1" customWidth="1"/>
    <col min="3" max="3" width="13.85546875" bestFit="1" customWidth="1"/>
    <col min="4" max="4" width="10.14062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16" bestFit="1" customWidth="1"/>
    <col min="16" max="16" width="31.28515625" bestFit="1" customWidth="1"/>
    <col min="17" max="17" width="11.7109375" bestFit="1" customWidth="1"/>
    <col min="18" max="18" width="11.7109375" hidden="1" customWidth="1"/>
    <col min="19" max="22" width="0" hidden="1" customWidth="1"/>
  </cols>
  <sheetData>
    <row r="1" spans="1:21" ht="21" x14ac:dyDescent="0.35">
      <c r="A1" s="319" t="s">
        <v>73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443</v>
      </c>
      <c r="P2" s="212" t="s">
        <v>420</v>
      </c>
      <c r="Q2" s="213">
        <v>1600000</v>
      </c>
      <c r="R2" s="213">
        <v>1600000</v>
      </c>
      <c r="S2" s="213">
        <v>0</v>
      </c>
      <c r="T2" s="212">
        <v>0</v>
      </c>
      <c r="U2" s="212">
        <v>0</v>
      </c>
    </row>
    <row r="3" spans="1:21" x14ac:dyDescent="0.25">
      <c r="A3" s="212" t="s">
        <v>439</v>
      </c>
      <c r="B3" s="212" t="s">
        <v>425</v>
      </c>
      <c r="C3" s="212">
        <v>1</v>
      </c>
      <c r="D3" s="213">
        <v>600000</v>
      </c>
      <c r="E3" s="213">
        <f>D3</f>
        <v>600000</v>
      </c>
      <c r="F3" s="212">
        <v>1</v>
      </c>
      <c r="G3" s="213">
        <f>E3</f>
        <v>600000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</row>
    <row r="4" spans="1:21" x14ac:dyDescent="0.25">
      <c r="A4" s="212" t="s">
        <v>440</v>
      </c>
      <c r="B4" s="212" t="s">
        <v>425</v>
      </c>
      <c r="C4" s="212">
        <v>1</v>
      </c>
      <c r="D4" s="213">
        <v>200000</v>
      </c>
      <c r="E4" s="213">
        <f t="shared" ref="E4:E6" si="0">D4</f>
        <v>200000</v>
      </c>
      <c r="F4" s="212">
        <v>1</v>
      </c>
      <c r="G4" s="213">
        <f t="shared" ref="G4:G6" si="1">E4</f>
        <v>200000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</row>
    <row r="5" spans="1:21" x14ac:dyDescent="0.25">
      <c r="A5" s="212" t="s">
        <v>441</v>
      </c>
      <c r="B5" s="212" t="s">
        <v>425</v>
      </c>
      <c r="C5" s="212">
        <v>1</v>
      </c>
      <c r="D5" s="213">
        <v>200000</v>
      </c>
      <c r="E5" s="213">
        <f t="shared" si="0"/>
        <v>200000</v>
      </c>
      <c r="F5" s="212">
        <v>1</v>
      </c>
      <c r="G5" s="213">
        <f t="shared" si="1"/>
        <v>200000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</row>
    <row r="6" spans="1:21" x14ac:dyDescent="0.25">
      <c r="A6" s="212" t="s">
        <v>442</v>
      </c>
      <c r="B6" s="212" t="s">
        <v>425</v>
      </c>
      <c r="C6" s="212">
        <v>1</v>
      </c>
      <c r="D6" s="213">
        <v>600000</v>
      </c>
      <c r="E6" s="213">
        <f t="shared" si="0"/>
        <v>600000</v>
      </c>
      <c r="F6" s="212">
        <v>1</v>
      </c>
      <c r="G6" s="213">
        <f t="shared" si="1"/>
        <v>600000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</row>
    <row r="7" spans="1:21" ht="18.75" x14ac:dyDescent="0.3">
      <c r="A7" s="322" t="s">
        <v>101</v>
      </c>
      <c r="B7" s="323"/>
      <c r="C7" s="212"/>
      <c r="D7" s="212"/>
      <c r="E7" s="233">
        <f>SUM(E3:E6)</f>
        <v>1600000</v>
      </c>
      <c r="F7" s="212"/>
      <c r="G7" s="212"/>
      <c r="H7" s="212"/>
      <c r="I7" s="212"/>
      <c r="J7" s="212"/>
      <c r="K7" s="212"/>
      <c r="L7" s="212"/>
      <c r="M7" s="212"/>
    </row>
  </sheetData>
  <mergeCells count="2">
    <mergeCell ref="A1:M1"/>
    <mergeCell ref="A7:B7"/>
  </mergeCells>
  <hyperlinks>
    <hyperlink ref="E7" location="APP!A1" display="APP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3" max="3" width="13.85546875" bestFit="1" customWidth="1"/>
    <col min="4" max="4" width="11.7109375" bestFit="1" customWidth="1"/>
    <col min="5" max="5" width="16.42578125" bestFit="1" customWidth="1"/>
    <col min="6" max="6" width="0" hidden="1" customWidth="1"/>
    <col min="7" max="7" width="11.710937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1.7109375" bestFit="1" customWidth="1"/>
    <col min="18" max="18" width="11.7109375" hidden="1" customWidth="1"/>
    <col min="19" max="21" width="0" hidden="1" customWidth="1"/>
  </cols>
  <sheetData>
    <row r="1" spans="1:21" ht="21" x14ac:dyDescent="0.35">
      <c r="A1" s="319" t="s">
        <v>121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445</v>
      </c>
      <c r="P2" s="212" t="s">
        <v>197</v>
      </c>
      <c r="Q2" s="213">
        <v>1000000</v>
      </c>
      <c r="R2" s="213">
        <v>1000000</v>
      </c>
      <c r="S2" s="213">
        <v>0</v>
      </c>
      <c r="T2" s="212">
        <v>0</v>
      </c>
      <c r="U2" s="212">
        <v>0</v>
      </c>
    </row>
    <row r="3" spans="1:21" x14ac:dyDescent="0.25">
      <c r="A3" s="212" t="s">
        <v>444</v>
      </c>
      <c r="B3" s="212" t="s">
        <v>425</v>
      </c>
      <c r="C3" s="212">
        <v>1</v>
      </c>
      <c r="D3" s="213">
        <v>1000000</v>
      </c>
      <c r="E3" s="213">
        <v>1000000</v>
      </c>
      <c r="F3" s="212">
        <v>1</v>
      </c>
      <c r="G3" s="213">
        <v>1000000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</row>
    <row r="4" spans="1:21" ht="18.75" x14ac:dyDescent="0.3">
      <c r="A4" s="322" t="s">
        <v>101</v>
      </c>
      <c r="B4" s="323"/>
      <c r="C4" s="212"/>
      <c r="D4" s="212"/>
      <c r="E4" s="233">
        <f>SUM(E2:E3)</f>
        <v>1000000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28" workbookViewId="0">
      <selection activeCell="E38" sqref="E38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55.7109375" customWidth="1"/>
    <col min="16" max="16" width="31.28515625" bestFit="1" customWidth="1"/>
    <col min="17" max="19" width="10.140625" bestFit="1" customWidth="1"/>
  </cols>
  <sheetData>
    <row r="1" spans="1:21" ht="21" x14ac:dyDescent="0.35">
      <c r="A1" s="319" t="s">
        <v>114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481</v>
      </c>
      <c r="P2" s="212" t="s">
        <v>241</v>
      </c>
      <c r="Q2" s="213">
        <v>224309</v>
      </c>
      <c r="R2" s="213">
        <v>10944</v>
      </c>
      <c r="S2" s="213">
        <v>213365</v>
      </c>
      <c r="T2" s="212">
        <v>0</v>
      </c>
      <c r="U2" s="212">
        <v>0</v>
      </c>
    </row>
    <row r="3" spans="1:21" x14ac:dyDescent="0.25">
      <c r="A3" s="212" t="s">
        <v>446</v>
      </c>
      <c r="B3" s="212" t="s">
        <v>145</v>
      </c>
      <c r="C3" s="212">
        <v>4</v>
      </c>
      <c r="D3" s="213">
        <v>4680</v>
      </c>
      <c r="E3" s="213">
        <v>18720</v>
      </c>
      <c r="F3" s="212">
        <v>0</v>
      </c>
      <c r="G3" s="213">
        <v>0</v>
      </c>
      <c r="H3" s="212">
        <v>4</v>
      </c>
      <c r="I3" s="213">
        <v>18720</v>
      </c>
      <c r="J3" s="212">
        <v>0</v>
      </c>
      <c r="K3" s="213">
        <v>0</v>
      </c>
      <c r="L3" s="212">
        <v>0</v>
      </c>
      <c r="M3" s="212">
        <v>0</v>
      </c>
    </row>
    <row r="4" spans="1:21" x14ac:dyDescent="0.25">
      <c r="A4" s="212" t="s">
        <v>447</v>
      </c>
      <c r="B4" s="212" t="s">
        <v>154</v>
      </c>
      <c r="C4" s="212">
        <v>2</v>
      </c>
      <c r="D4" s="213">
        <v>550</v>
      </c>
      <c r="E4" s="213">
        <v>1100</v>
      </c>
      <c r="F4" s="212">
        <v>0</v>
      </c>
      <c r="G4" s="213">
        <v>0</v>
      </c>
      <c r="H4" s="212">
        <v>2</v>
      </c>
      <c r="I4" s="213">
        <v>1100</v>
      </c>
      <c r="J4" s="212">
        <v>0</v>
      </c>
      <c r="K4" s="212">
        <v>0</v>
      </c>
      <c r="L4" s="212">
        <v>0</v>
      </c>
      <c r="M4" s="212">
        <v>0</v>
      </c>
    </row>
    <row r="5" spans="1:21" x14ac:dyDescent="0.25">
      <c r="A5" s="212" t="s">
        <v>448</v>
      </c>
      <c r="B5" s="212" t="s">
        <v>140</v>
      </c>
      <c r="C5" s="212">
        <v>2</v>
      </c>
      <c r="D5" s="213">
        <v>7877</v>
      </c>
      <c r="E5" s="213">
        <v>15754</v>
      </c>
      <c r="F5" s="212">
        <v>0</v>
      </c>
      <c r="G5" s="213">
        <v>0</v>
      </c>
      <c r="H5" s="212">
        <v>2</v>
      </c>
      <c r="I5" s="213">
        <v>15754</v>
      </c>
      <c r="J5" s="212">
        <v>0</v>
      </c>
      <c r="K5" s="212">
        <v>0</v>
      </c>
      <c r="L5" s="212">
        <v>0</v>
      </c>
      <c r="M5" s="212">
        <v>0</v>
      </c>
    </row>
    <row r="6" spans="1:21" x14ac:dyDescent="0.25">
      <c r="A6" s="212" t="s">
        <v>449</v>
      </c>
      <c r="B6" s="212" t="s">
        <v>145</v>
      </c>
      <c r="C6" s="212">
        <v>1</v>
      </c>
      <c r="D6" s="213">
        <v>16785</v>
      </c>
      <c r="E6" s="213">
        <v>16785</v>
      </c>
      <c r="F6" s="212">
        <v>0</v>
      </c>
      <c r="G6" s="213">
        <v>0</v>
      </c>
      <c r="H6" s="212">
        <v>1</v>
      </c>
      <c r="I6" s="213">
        <v>16785</v>
      </c>
      <c r="J6" s="212">
        <v>0</v>
      </c>
      <c r="K6" s="212">
        <v>0</v>
      </c>
      <c r="L6" s="212">
        <v>0</v>
      </c>
      <c r="M6" s="212">
        <v>0</v>
      </c>
    </row>
    <row r="7" spans="1:21" x14ac:dyDescent="0.25">
      <c r="A7" s="212" t="s">
        <v>450</v>
      </c>
      <c r="B7" s="212" t="s">
        <v>140</v>
      </c>
      <c r="C7" s="212">
        <v>2</v>
      </c>
      <c r="D7" s="213">
        <v>4269</v>
      </c>
      <c r="E7" s="213">
        <v>8538</v>
      </c>
      <c r="F7" s="212">
        <v>0</v>
      </c>
      <c r="G7" s="213">
        <v>0</v>
      </c>
      <c r="H7" s="212">
        <v>2</v>
      </c>
      <c r="I7" s="213">
        <v>8538</v>
      </c>
      <c r="J7" s="212">
        <v>0</v>
      </c>
      <c r="K7" s="212">
        <v>0</v>
      </c>
      <c r="L7" s="212">
        <v>0</v>
      </c>
      <c r="M7" s="212">
        <v>0</v>
      </c>
    </row>
    <row r="8" spans="1:21" x14ac:dyDescent="0.25">
      <c r="A8" s="212" t="s">
        <v>451</v>
      </c>
      <c r="B8" s="212" t="s">
        <v>145</v>
      </c>
      <c r="C8" s="212">
        <v>2</v>
      </c>
      <c r="D8" s="213">
        <v>1702</v>
      </c>
      <c r="E8" s="213">
        <v>3404</v>
      </c>
      <c r="F8" s="212">
        <v>0</v>
      </c>
      <c r="G8" s="213">
        <v>0</v>
      </c>
      <c r="H8" s="212">
        <v>2</v>
      </c>
      <c r="I8" s="213">
        <v>3404</v>
      </c>
      <c r="J8" s="212">
        <v>0</v>
      </c>
      <c r="K8" s="213">
        <v>0</v>
      </c>
      <c r="L8" s="212">
        <v>0</v>
      </c>
      <c r="M8" s="212">
        <v>0</v>
      </c>
    </row>
    <row r="9" spans="1:21" x14ac:dyDescent="0.25">
      <c r="A9" s="212" t="s">
        <v>452</v>
      </c>
      <c r="B9" s="212" t="s">
        <v>143</v>
      </c>
      <c r="C9" s="212">
        <v>10</v>
      </c>
      <c r="D9" s="213">
        <v>520</v>
      </c>
      <c r="E9" s="213">
        <v>5200</v>
      </c>
      <c r="F9" s="212">
        <v>0</v>
      </c>
      <c r="G9" s="213">
        <v>0</v>
      </c>
      <c r="H9" s="212">
        <v>10</v>
      </c>
      <c r="I9" s="213">
        <v>5200</v>
      </c>
      <c r="J9" s="212">
        <v>0</v>
      </c>
      <c r="K9" s="213">
        <v>0</v>
      </c>
      <c r="L9" s="212">
        <v>0</v>
      </c>
      <c r="M9" s="212">
        <v>0</v>
      </c>
    </row>
    <row r="10" spans="1:21" x14ac:dyDescent="0.25">
      <c r="A10" s="212" t="s">
        <v>453</v>
      </c>
      <c r="B10" s="212" t="s">
        <v>140</v>
      </c>
      <c r="C10" s="212">
        <v>2</v>
      </c>
      <c r="D10" s="213">
        <v>3447</v>
      </c>
      <c r="E10" s="213">
        <v>6894</v>
      </c>
      <c r="F10" s="212">
        <v>2</v>
      </c>
      <c r="G10" s="213">
        <v>6894</v>
      </c>
      <c r="H10" s="212">
        <v>0</v>
      </c>
      <c r="I10" s="213">
        <v>0</v>
      </c>
      <c r="J10" s="212">
        <v>0</v>
      </c>
      <c r="K10" s="212">
        <v>0</v>
      </c>
      <c r="L10" s="212">
        <v>0</v>
      </c>
      <c r="M10" s="212">
        <v>0</v>
      </c>
    </row>
    <row r="11" spans="1:21" x14ac:dyDescent="0.25">
      <c r="A11" s="212" t="s">
        <v>454</v>
      </c>
      <c r="B11" s="212" t="s">
        <v>145</v>
      </c>
      <c r="C11" s="212">
        <v>2</v>
      </c>
      <c r="D11" s="213">
        <v>2319</v>
      </c>
      <c r="E11" s="213">
        <v>4638</v>
      </c>
      <c r="F11" s="212">
        <v>0</v>
      </c>
      <c r="G11" s="213">
        <v>0</v>
      </c>
      <c r="H11" s="212">
        <v>2</v>
      </c>
      <c r="I11" s="213">
        <v>4638</v>
      </c>
      <c r="J11" s="212">
        <v>0</v>
      </c>
      <c r="K11" s="213">
        <v>0</v>
      </c>
      <c r="L11" s="212">
        <v>0</v>
      </c>
      <c r="M11" s="212">
        <v>0</v>
      </c>
    </row>
    <row r="12" spans="1:21" ht="15.75" x14ac:dyDescent="0.25">
      <c r="A12" s="214" t="s">
        <v>455</v>
      </c>
      <c r="B12" s="212" t="s">
        <v>223</v>
      </c>
      <c r="C12" s="212">
        <v>3</v>
      </c>
      <c r="D12" s="212">
        <v>804</v>
      </c>
      <c r="E12" s="213">
        <v>2412</v>
      </c>
      <c r="F12" s="212">
        <v>0</v>
      </c>
      <c r="G12" s="213">
        <v>0</v>
      </c>
      <c r="H12" s="212">
        <v>3</v>
      </c>
      <c r="I12" s="213">
        <v>2412</v>
      </c>
      <c r="J12" s="212">
        <v>0</v>
      </c>
      <c r="K12" s="212">
        <v>0</v>
      </c>
      <c r="L12" s="212">
        <v>0</v>
      </c>
      <c r="M12" s="212">
        <v>0</v>
      </c>
    </row>
    <row r="13" spans="1:21" x14ac:dyDescent="0.25">
      <c r="A13" s="212" t="s">
        <v>456</v>
      </c>
      <c r="B13" s="212" t="s">
        <v>145</v>
      </c>
      <c r="C13" s="212">
        <v>1</v>
      </c>
      <c r="D13" s="213">
        <v>3694</v>
      </c>
      <c r="E13" s="213">
        <v>3694</v>
      </c>
      <c r="F13" s="212">
        <v>0</v>
      </c>
      <c r="G13" s="213">
        <v>0</v>
      </c>
      <c r="H13" s="212">
        <v>1</v>
      </c>
      <c r="I13" s="213">
        <v>3694</v>
      </c>
      <c r="J13" s="212">
        <v>0</v>
      </c>
      <c r="K13" s="213">
        <v>0</v>
      </c>
      <c r="L13" s="212">
        <v>0</v>
      </c>
      <c r="M13" s="212">
        <v>0</v>
      </c>
    </row>
    <row r="14" spans="1:21" x14ac:dyDescent="0.25">
      <c r="A14" s="212" t="s">
        <v>457</v>
      </c>
      <c r="B14" s="212" t="s">
        <v>143</v>
      </c>
      <c r="C14" s="212">
        <v>5</v>
      </c>
      <c r="D14" s="213">
        <v>5200</v>
      </c>
      <c r="E14" s="213">
        <v>26000</v>
      </c>
      <c r="F14" s="212">
        <v>0</v>
      </c>
      <c r="G14" s="213">
        <v>0</v>
      </c>
      <c r="H14" s="212">
        <v>5</v>
      </c>
      <c r="I14" s="213">
        <v>26000</v>
      </c>
      <c r="J14" s="212">
        <v>0</v>
      </c>
      <c r="K14" s="212">
        <v>0</v>
      </c>
      <c r="L14" s="212">
        <v>0</v>
      </c>
      <c r="M14" s="212">
        <v>0</v>
      </c>
    </row>
    <row r="15" spans="1:21" x14ac:dyDescent="0.25">
      <c r="A15" s="212" t="s">
        <v>458</v>
      </c>
      <c r="B15" s="212" t="s">
        <v>145</v>
      </c>
      <c r="C15" s="212">
        <v>2</v>
      </c>
      <c r="D15" s="213">
        <v>1782</v>
      </c>
      <c r="E15" s="213">
        <v>3564</v>
      </c>
      <c r="F15" s="212">
        <v>0</v>
      </c>
      <c r="G15" s="213">
        <v>0</v>
      </c>
      <c r="H15" s="212">
        <v>2</v>
      </c>
      <c r="I15" s="213">
        <v>3564</v>
      </c>
      <c r="J15" s="212">
        <v>0</v>
      </c>
      <c r="K15" s="212">
        <v>0</v>
      </c>
      <c r="L15" s="212">
        <v>0</v>
      </c>
      <c r="M15" s="212">
        <v>0</v>
      </c>
    </row>
    <row r="16" spans="1:21" x14ac:dyDescent="0.25">
      <c r="A16" s="212" t="s">
        <v>459</v>
      </c>
      <c r="B16" s="212" t="s">
        <v>342</v>
      </c>
      <c r="C16" s="212">
        <v>1</v>
      </c>
      <c r="D16" s="213">
        <v>4050</v>
      </c>
      <c r="E16" s="213">
        <v>4050</v>
      </c>
      <c r="F16" s="212">
        <v>1</v>
      </c>
      <c r="G16" s="213">
        <v>4050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</row>
    <row r="17" spans="1:18" x14ac:dyDescent="0.25">
      <c r="A17" s="212" t="s">
        <v>460</v>
      </c>
      <c r="B17" s="212" t="s">
        <v>145</v>
      </c>
      <c r="C17" s="212">
        <v>2</v>
      </c>
      <c r="D17" s="213">
        <v>1882</v>
      </c>
      <c r="E17" s="213">
        <v>3764</v>
      </c>
      <c r="F17" s="212">
        <v>0</v>
      </c>
      <c r="G17" s="213">
        <v>0</v>
      </c>
      <c r="H17" s="212">
        <v>2</v>
      </c>
      <c r="I17" s="213">
        <v>3764</v>
      </c>
      <c r="J17" s="212">
        <v>0</v>
      </c>
      <c r="K17" s="212">
        <v>0</v>
      </c>
      <c r="L17" s="212">
        <v>0</v>
      </c>
      <c r="M17" s="212">
        <v>0</v>
      </c>
    </row>
    <row r="18" spans="1:18" x14ac:dyDescent="0.25">
      <c r="A18" s="212" t="s">
        <v>461</v>
      </c>
      <c r="B18" s="212" t="s">
        <v>143</v>
      </c>
      <c r="C18" s="212">
        <v>10</v>
      </c>
      <c r="D18" s="213">
        <v>525</v>
      </c>
      <c r="E18" s="213">
        <v>5250</v>
      </c>
      <c r="F18" s="212">
        <v>0</v>
      </c>
      <c r="G18" s="213">
        <v>0</v>
      </c>
      <c r="H18" s="212">
        <v>10</v>
      </c>
      <c r="I18" s="213">
        <v>5250</v>
      </c>
      <c r="J18" s="212">
        <v>0</v>
      </c>
      <c r="K18" s="212">
        <v>0</v>
      </c>
      <c r="L18" s="212">
        <v>0</v>
      </c>
      <c r="M18" s="212">
        <v>0</v>
      </c>
    </row>
    <row r="19" spans="1:18" x14ac:dyDescent="0.25">
      <c r="A19" s="212" t="s">
        <v>462</v>
      </c>
      <c r="B19" s="212" t="s">
        <v>145</v>
      </c>
      <c r="C19" s="212">
        <v>4</v>
      </c>
      <c r="D19" s="213">
        <v>5767</v>
      </c>
      <c r="E19" s="213">
        <v>23068</v>
      </c>
      <c r="F19" s="212">
        <v>0</v>
      </c>
      <c r="G19" s="212">
        <v>0</v>
      </c>
      <c r="H19" s="212">
        <v>4</v>
      </c>
      <c r="I19" s="213">
        <v>23068</v>
      </c>
      <c r="J19" s="212">
        <v>0</v>
      </c>
      <c r="K19" s="212">
        <v>0</v>
      </c>
      <c r="L19" s="212">
        <v>0</v>
      </c>
      <c r="M19" s="212">
        <v>0</v>
      </c>
    </row>
    <row r="20" spans="1:18" x14ac:dyDescent="0.25">
      <c r="A20" s="212" t="s">
        <v>463</v>
      </c>
      <c r="B20" s="212" t="s">
        <v>145</v>
      </c>
      <c r="C20" s="212">
        <v>3</v>
      </c>
      <c r="D20" s="213">
        <v>2293</v>
      </c>
      <c r="E20" s="213">
        <v>6879</v>
      </c>
      <c r="F20" s="212">
        <v>0</v>
      </c>
      <c r="G20" s="213">
        <v>0</v>
      </c>
      <c r="H20" s="212">
        <v>3</v>
      </c>
      <c r="I20" s="213">
        <v>6879</v>
      </c>
      <c r="J20" s="212">
        <v>0</v>
      </c>
      <c r="K20" s="212">
        <v>0</v>
      </c>
      <c r="L20" s="212">
        <v>0</v>
      </c>
      <c r="M20" s="212">
        <v>0</v>
      </c>
    </row>
    <row r="21" spans="1:18" x14ac:dyDescent="0.25">
      <c r="A21" s="212" t="s">
        <v>464</v>
      </c>
      <c r="B21" s="212" t="s">
        <v>145</v>
      </c>
      <c r="C21" s="212">
        <v>1</v>
      </c>
      <c r="D21" s="213">
        <v>5296</v>
      </c>
      <c r="E21" s="213">
        <v>5296</v>
      </c>
      <c r="F21" s="212">
        <v>0</v>
      </c>
      <c r="G21" s="213">
        <v>0</v>
      </c>
      <c r="H21" s="212">
        <v>1</v>
      </c>
      <c r="I21" s="213">
        <v>5296</v>
      </c>
      <c r="J21" s="212">
        <v>0</v>
      </c>
      <c r="K21" s="212">
        <v>0</v>
      </c>
      <c r="L21" s="212">
        <v>0</v>
      </c>
      <c r="M21" s="212">
        <v>0</v>
      </c>
      <c r="Q21" s="220"/>
      <c r="R21" s="220"/>
    </row>
    <row r="22" spans="1:18" x14ac:dyDescent="0.25">
      <c r="A22" s="212" t="s">
        <v>465</v>
      </c>
      <c r="B22" s="212" t="s">
        <v>145</v>
      </c>
      <c r="C22" s="212">
        <v>1</v>
      </c>
      <c r="D22" s="213">
        <v>8965</v>
      </c>
      <c r="E22" s="213">
        <v>8965</v>
      </c>
      <c r="F22" s="212">
        <v>0</v>
      </c>
      <c r="G22" s="213">
        <v>0</v>
      </c>
      <c r="H22" s="212">
        <v>1</v>
      </c>
      <c r="I22" s="213">
        <v>8965</v>
      </c>
      <c r="J22" s="212">
        <v>0</v>
      </c>
      <c r="K22" s="213">
        <v>0</v>
      </c>
      <c r="L22" s="212">
        <v>0</v>
      </c>
      <c r="M22" s="212">
        <v>0</v>
      </c>
    </row>
    <row r="23" spans="1:18" x14ac:dyDescent="0.25">
      <c r="A23" s="212" t="s">
        <v>466</v>
      </c>
      <c r="B23" s="212" t="s">
        <v>145</v>
      </c>
      <c r="C23" s="212">
        <v>2</v>
      </c>
      <c r="D23" s="213">
        <v>3111</v>
      </c>
      <c r="E23" s="213">
        <v>6222</v>
      </c>
      <c r="F23" s="212">
        <v>0</v>
      </c>
      <c r="G23" s="213">
        <v>0</v>
      </c>
      <c r="H23" s="212">
        <v>2</v>
      </c>
      <c r="I23" s="213">
        <v>6222</v>
      </c>
      <c r="J23" s="212">
        <v>0</v>
      </c>
      <c r="K23" s="213">
        <v>0</v>
      </c>
      <c r="L23" s="212">
        <v>0</v>
      </c>
      <c r="M23" s="212">
        <v>0</v>
      </c>
    </row>
    <row r="24" spans="1:18" x14ac:dyDescent="0.25">
      <c r="A24" s="212" t="s">
        <v>467</v>
      </c>
      <c r="B24" s="212" t="s">
        <v>145</v>
      </c>
      <c r="C24" s="212">
        <v>8</v>
      </c>
      <c r="D24" s="213">
        <v>260</v>
      </c>
      <c r="E24" s="213">
        <v>2080</v>
      </c>
      <c r="F24" s="212">
        <v>0</v>
      </c>
      <c r="G24" s="213">
        <v>0</v>
      </c>
      <c r="H24" s="212">
        <v>8</v>
      </c>
      <c r="I24" s="213">
        <v>2080</v>
      </c>
      <c r="J24" s="212">
        <v>0</v>
      </c>
      <c r="K24" s="213">
        <v>0</v>
      </c>
      <c r="L24" s="212">
        <v>0</v>
      </c>
      <c r="M24" s="212">
        <v>0</v>
      </c>
    </row>
    <row r="25" spans="1:18" x14ac:dyDescent="0.25">
      <c r="A25" s="212" t="s">
        <v>468</v>
      </c>
      <c r="B25" s="212" t="s">
        <v>145</v>
      </c>
      <c r="C25" s="212">
        <v>8</v>
      </c>
      <c r="D25" s="212">
        <v>390</v>
      </c>
      <c r="E25" s="213">
        <v>3120</v>
      </c>
      <c r="F25" s="212">
        <v>0</v>
      </c>
      <c r="G25" s="213">
        <v>0</v>
      </c>
      <c r="H25" s="212">
        <v>8</v>
      </c>
      <c r="I25" s="213">
        <v>3120</v>
      </c>
      <c r="J25" s="212">
        <v>0</v>
      </c>
      <c r="K25" s="212">
        <v>0</v>
      </c>
      <c r="L25" s="212">
        <v>0</v>
      </c>
      <c r="M25" s="212">
        <v>0</v>
      </c>
    </row>
    <row r="26" spans="1:18" x14ac:dyDescent="0.25">
      <c r="A26" s="212" t="s">
        <v>469</v>
      </c>
      <c r="B26" s="212" t="s">
        <v>145</v>
      </c>
      <c r="C26" s="212">
        <v>8</v>
      </c>
      <c r="D26" s="213">
        <v>470</v>
      </c>
      <c r="E26" s="213">
        <v>3760</v>
      </c>
      <c r="F26" s="212">
        <v>0</v>
      </c>
      <c r="G26" s="213">
        <v>0</v>
      </c>
      <c r="H26" s="212">
        <v>8</v>
      </c>
      <c r="I26" s="213">
        <v>3760</v>
      </c>
      <c r="J26" s="212">
        <v>0</v>
      </c>
      <c r="K26" s="213">
        <v>0</v>
      </c>
      <c r="L26" s="212">
        <v>0</v>
      </c>
      <c r="M26" s="212">
        <v>0</v>
      </c>
    </row>
    <row r="27" spans="1:18" x14ac:dyDescent="0.25">
      <c r="A27" s="212" t="s">
        <v>470</v>
      </c>
      <c r="B27" s="212" t="s">
        <v>145</v>
      </c>
      <c r="C27" s="212">
        <v>8</v>
      </c>
      <c r="D27" s="213">
        <v>130</v>
      </c>
      <c r="E27" s="213">
        <v>1040</v>
      </c>
      <c r="F27" s="212">
        <v>0</v>
      </c>
      <c r="G27" s="213">
        <v>0</v>
      </c>
      <c r="H27" s="212">
        <v>8</v>
      </c>
      <c r="I27" s="213">
        <v>1040</v>
      </c>
      <c r="J27" s="212">
        <v>0</v>
      </c>
      <c r="K27" s="213">
        <v>0</v>
      </c>
      <c r="L27" s="212">
        <v>0</v>
      </c>
      <c r="M27" s="212">
        <v>0</v>
      </c>
    </row>
    <row r="28" spans="1:18" x14ac:dyDescent="0.25">
      <c r="A28" s="212" t="s">
        <v>471</v>
      </c>
      <c r="B28" s="212" t="s">
        <v>145</v>
      </c>
      <c r="C28" s="212">
        <v>8</v>
      </c>
      <c r="D28" s="213">
        <v>378</v>
      </c>
      <c r="E28" s="213">
        <v>3024</v>
      </c>
      <c r="F28" s="212">
        <v>0</v>
      </c>
      <c r="G28" s="213">
        <v>0</v>
      </c>
      <c r="H28" s="212">
        <v>8</v>
      </c>
      <c r="I28" s="213">
        <v>3024</v>
      </c>
      <c r="J28" s="212">
        <v>0</v>
      </c>
      <c r="K28" s="212">
        <v>0</v>
      </c>
      <c r="L28" s="212">
        <v>0</v>
      </c>
      <c r="M28" s="212">
        <v>0</v>
      </c>
    </row>
    <row r="29" spans="1:18" x14ac:dyDescent="0.25">
      <c r="A29" s="212" t="s">
        <v>472</v>
      </c>
      <c r="B29" s="212" t="s">
        <v>145</v>
      </c>
      <c r="C29" s="212">
        <v>8</v>
      </c>
      <c r="D29" s="213">
        <v>278</v>
      </c>
      <c r="E29" s="213">
        <v>2224</v>
      </c>
      <c r="F29" s="212">
        <v>0</v>
      </c>
      <c r="G29" s="213">
        <v>0</v>
      </c>
      <c r="H29" s="212">
        <v>8</v>
      </c>
      <c r="I29" s="213">
        <v>2224</v>
      </c>
      <c r="J29" s="212">
        <v>0</v>
      </c>
      <c r="K29" s="213">
        <v>0</v>
      </c>
      <c r="L29" s="212">
        <v>0</v>
      </c>
      <c r="M29" s="212">
        <v>0</v>
      </c>
    </row>
    <row r="30" spans="1:18" x14ac:dyDescent="0.25">
      <c r="A30" s="212" t="s">
        <v>473</v>
      </c>
      <c r="B30" s="212" t="s">
        <v>145</v>
      </c>
      <c r="C30" s="212">
        <v>8</v>
      </c>
      <c r="D30" s="212">
        <v>185</v>
      </c>
      <c r="E30" s="213">
        <v>1480</v>
      </c>
      <c r="F30" s="212">
        <v>0</v>
      </c>
      <c r="G30" s="213">
        <v>0</v>
      </c>
      <c r="H30" s="212">
        <v>8</v>
      </c>
      <c r="I30" s="213">
        <v>1480</v>
      </c>
      <c r="J30" s="212">
        <v>0</v>
      </c>
      <c r="K30" s="213">
        <v>0</v>
      </c>
      <c r="L30" s="212">
        <v>0</v>
      </c>
      <c r="M30" s="212">
        <v>0</v>
      </c>
    </row>
    <row r="31" spans="1:18" x14ac:dyDescent="0.25">
      <c r="A31" s="212" t="s">
        <v>474</v>
      </c>
      <c r="B31" s="212" t="s">
        <v>145</v>
      </c>
      <c r="C31" s="212">
        <v>20</v>
      </c>
      <c r="D31" s="212">
        <v>146</v>
      </c>
      <c r="E31" s="213">
        <v>2920</v>
      </c>
      <c r="F31" s="212">
        <v>0</v>
      </c>
      <c r="G31" s="213">
        <v>0</v>
      </c>
      <c r="H31" s="212">
        <v>20</v>
      </c>
      <c r="I31" s="213">
        <v>2920</v>
      </c>
      <c r="J31" s="212">
        <v>0</v>
      </c>
      <c r="K31" s="213">
        <v>0</v>
      </c>
      <c r="L31" s="212">
        <v>0</v>
      </c>
      <c r="M31" s="212">
        <v>0</v>
      </c>
    </row>
    <row r="32" spans="1:18" x14ac:dyDescent="0.25">
      <c r="A32" s="212" t="s">
        <v>475</v>
      </c>
      <c r="B32" s="212" t="s">
        <v>145</v>
      </c>
      <c r="C32" s="212">
        <v>3</v>
      </c>
      <c r="D32" s="213">
        <v>1737</v>
      </c>
      <c r="E32" s="213">
        <v>5211</v>
      </c>
      <c r="F32" s="212">
        <v>0</v>
      </c>
      <c r="G32" s="213">
        <v>0</v>
      </c>
      <c r="H32" s="212">
        <v>3</v>
      </c>
      <c r="I32" s="213">
        <v>5211</v>
      </c>
      <c r="J32" s="212">
        <v>0</v>
      </c>
      <c r="K32" s="213">
        <v>0</v>
      </c>
      <c r="L32" s="212">
        <v>0</v>
      </c>
      <c r="M32" s="212">
        <v>0</v>
      </c>
    </row>
    <row r="33" spans="1:13" x14ac:dyDescent="0.25">
      <c r="A33" s="212" t="s">
        <v>476</v>
      </c>
      <c r="B33" s="212" t="s">
        <v>145</v>
      </c>
      <c r="C33" s="212">
        <v>2</v>
      </c>
      <c r="D33" s="213">
        <v>1585</v>
      </c>
      <c r="E33" s="213">
        <v>3170</v>
      </c>
      <c r="F33" s="212">
        <v>0</v>
      </c>
      <c r="G33" s="213">
        <v>0</v>
      </c>
      <c r="H33" s="212">
        <v>2</v>
      </c>
      <c r="I33" s="213">
        <v>3170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2" t="s">
        <v>477</v>
      </c>
      <c r="B34" s="212" t="s">
        <v>145</v>
      </c>
      <c r="C34" s="212">
        <v>2</v>
      </c>
      <c r="D34" s="213">
        <v>1537</v>
      </c>
      <c r="E34" s="213">
        <v>3074</v>
      </c>
      <c r="F34" s="212">
        <v>0</v>
      </c>
      <c r="G34" s="213">
        <v>0</v>
      </c>
      <c r="H34" s="212">
        <v>2</v>
      </c>
      <c r="I34" s="213">
        <v>3074</v>
      </c>
      <c r="J34" s="212">
        <v>0</v>
      </c>
      <c r="K34" s="212">
        <v>0</v>
      </c>
      <c r="L34" s="212">
        <v>0</v>
      </c>
      <c r="M34" s="212">
        <v>0</v>
      </c>
    </row>
    <row r="35" spans="1:13" x14ac:dyDescent="0.25">
      <c r="A35" s="212" t="s">
        <v>478</v>
      </c>
      <c r="B35" s="212" t="s">
        <v>145</v>
      </c>
      <c r="C35" s="212">
        <v>2</v>
      </c>
      <c r="D35" s="213">
        <v>400</v>
      </c>
      <c r="E35" s="213">
        <v>800</v>
      </c>
      <c r="F35" s="212">
        <v>0</v>
      </c>
      <c r="G35" s="213">
        <v>0</v>
      </c>
      <c r="H35" s="212">
        <v>2</v>
      </c>
      <c r="I35" s="212">
        <v>800</v>
      </c>
      <c r="J35" s="212">
        <v>0</v>
      </c>
      <c r="K35" s="212">
        <v>0</v>
      </c>
      <c r="L35" s="212">
        <v>0</v>
      </c>
      <c r="M35" s="212">
        <v>0</v>
      </c>
    </row>
    <row r="36" spans="1:13" x14ac:dyDescent="0.25">
      <c r="A36" s="212" t="s">
        <v>479</v>
      </c>
      <c r="B36" s="212" t="s">
        <v>145</v>
      </c>
      <c r="C36" s="212">
        <v>4</v>
      </c>
      <c r="D36" s="213">
        <v>1651</v>
      </c>
      <c r="E36" s="213">
        <v>6604</v>
      </c>
      <c r="F36" s="212">
        <v>0</v>
      </c>
      <c r="G36" s="213">
        <v>0</v>
      </c>
      <c r="H36" s="212">
        <v>4</v>
      </c>
      <c r="I36" s="213">
        <v>6604</v>
      </c>
      <c r="J36" s="212">
        <v>0</v>
      </c>
      <c r="K36" s="213">
        <v>0</v>
      </c>
      <c r="L36" s="212">
        <v>0</v>
      </c>
      <c r="M36" s="212">
        <v>0</v>
      </c>
    </row>
    <row r="37" spans="1:13" x14ac:dyDescent="0.25">
      <c r="A37" s="212" t="s">
        <v>480</v>
      </c>
      <c r="B37" s="212" t="s">
        <v>145</v>
      </c>
      <c r="C37" s="212">
        <v>1</v>
      </c>
      <c r="D37" s="213">
        <v>5605</v>
      </c>
      <c r="E37" s="213">
        <v>5605</v>
      </c>
      <c r="F37" s="212">
        <v>0</v>
      </c>
      <c r="G37" s="213">
        <v>0</v>
      </c>
      <c r="H37" s="212">
        <v>1</v>
      </c>
      <c r="I37" s="213">
        <v>5605</v>
      </c>
      <c r="J37" s="212">
        <v>0</v>
      </c>
      <c r="K37" s="212">
        <v>0</v>
      </c>
      <c r="L37" s="212">
        <v>0</v>
      </c>
      <c r="M37" s="212">
        <v>0</v>
      </c>
    </row>
    <row r="38" spans="1:13" ht="18.75" x14ac:dyDescent="0.3">
      <c r="A38" s="322" t="s">
        <v>101</v>
      </c>
      <c r="B38" s="323"/>
      <c r="C38" s="212"/>
      <c r="D38" s="212"/>
      <c r="E38" s="233">
        <f>SUM(E2:E37)</f>
        <v>224309</v>
      </c>
      <c r="F38" s="212"/>
      <c r="G38" s="212"/>
      <c r="H38" s="212"/>
      <c r="I38" s="212"/>
      <c r="J38" s="212"/>
      <c r="K38" s="212"/>
      <c r="L38" s="212"/>
      <c r="M38" s="212"/>
    </row>
  </sheetData>
  <mergeCells count="2">
    <mergeCell ref="A1:M1"/>
    <mergeCell ref="A38:B38"/>
  </mergeCells>
  <hyperlinks>
    <hyperlink ref="E38" location="APP!A1" display="APP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E7" sqref="E7"/>
    </sheetView>
  </sheetViews>
  <sheetFormatPr defaultRowHeight="15" x14ac:dyDescent="0.25"/>
  <cols>
    <col min="1" max="1" width="22" bestFit="1" customWidth="1"/>
    <col min="2" max="2" width="5.85546875" bestFit="1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23.7109375" bestFit="1" customWidth="1"/>
    <col min="16" max="16" width="31.28515625" bestFit="1" customWidth="1"/>
    <col min="17" max="17" width="10.140625" bestFit="1" customWidth="1"/>
    <col min="18" max="18" width="10.140625" hidden="1" customWidth="1"/>
    <col min="19" max="21" width="0" hidden="1" customWidth="1"/>
  </cols>
  <sheetData>
    <row r="1" spans="1:21" ht="21" x14ac:dyDescent="0.35">
      <c r="A1" s="319" t="s">
        <v>124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486</v>
      </c>
      <c r="P2" s="212" t="s">
        <v>191</v>
      </c>
      <c r="Q2" s="213">
        <v>19104</v>
      </c>
      <c r="R2" s="213">
        <v>11136</v>
      </c>
      <c r="S2" s="213">
        <v>3936</v>
      </c>
      <c r="T2" s="213">
        <v>2016</v>
      </c>
      <c r="U2" s="213">
        <v>2016</v>
      </c>
    </row>
    <row r="3" spans="1:21" x14ac:dyDescent="0.25">
      <c r="A3" s="223" t="s">
        <v>485</v>
      </c>
      <c r="B3" s="212" t="s">
        <v>145</v>
      </c>
      <c r="C3" s="212">
        <v>4</v>
      </c>
      <c r="D3" s="213">
        <v>2016</v>
      </c>
      <c r="E3" s="213">
        <v>8064</v>
      </c>
      <c r="F3" s="212">
        <v>1</v>
      </c>
      <c r="G3" s="213">
        <v>2016</v>
      </c>
      <c r="H3" s="212">
        <v>1</v>
      </c>
      <c r="I3" s="213">
        <v>2016</v>
      </c>
      <c r="J3" s="212">
        <v>1</v>
      </c>
      <c r="K3" s="213">
        <v>2016</v>
      </c>
      <c r="L3" s="212">
        <v>1</v>
      </c>
      <c r="M3" s="213">
        <v>2016</v>
      </c>
    </row>
    <row r="4" spans="1:21" x14ac:dyDescent="0.25">
      <c r="A4" s="223" t="s">
        <v>482</v>
      </c>
      <c r="B4" s="212" t="s">
        <v>145</v>
      </c>
      <c r="C4" s="212">
        <v>10</v>
      </c>
      <c r="D4" s="213">
        <v>600</v>
      </c>
      <c r="E4" s="213">
        <v>6000</v>
      </c>
      <c r="F4" s="212">
        <v>10</v>
      </c>
      <c r="G4" s="213">
        <v>6000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</row>
    <row r="5" spans="1:21" x14ac:dyDescent="0.25">
      <c r="A5" s="212" t="s">
        <v>483</v>
      </c>
      <c r="B5" s="212" t="s">
        <v>145</v>
      </c>
      <c r="C5" s="212">
        <v>1</v>
      </c>
      <c r="D5" s="213">
        <v>720</v>
      </c>
      <c r="E5" s="213">
        <v>720</v>
      </c>
      <c r="F5" s="212">
        <v>1</v>
      </c>
      <c r="G5" s="213">
        <v>720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</row>
    <row r="6" spans="1:21" x14ac:dyDescent="0.25">
      <c r="A6" s="212" t="s">
        <v>484</v>
      </c>
      <c r="B6" s="212" t="s">
        <v>145</v>
      </c>
      <c r="C6" s="212">
        <v>9</v>
      </c>
      <c r="D6" s="213">
        <v>480</v>
      </c>
      <c r="E6" s="213">
        <v>4320</v>
      </c>
      <c r="F6" s="212">
        <v>5</v>
      </c>
      <c r="G6" s="213">
        <v>2400</v>
      </c>
      <c r="H6" s="212">
        <v>4</v>
      </c>
      <c r="I6" s="213">
        <v>1920</v>
      </c>
      <c r="J6" s="212">
        <v>0</v>
      </c>
      <c r="K6" s="212">
        <v>0</v>
      </c>
      <c r="L6" s="212">
        <v>0</v>
      </c>
      <c r="M6" s="212">
        <v>0</v>
      </c>
    </row>
    <row r="7" spans="1:21" ht="18.75" x14ac:dyDescent="0.3">
      <c r="A7" s="322" t="s">
        <v>101</v>
      </c>
      <c r="B7" s="323"/>
      <c r="C7" s="212"/>
      <c r="D7" s="212"/>
      <c r="E7" s="233">
        <f>SUM(E2:E6)</f>
        <v>19104</v>
      </c>
      <c r="F7" s="212"/>
      <c r="G7" s="212"/>
      <c r="H7" s="212"/>
      <c r="I7" s="212"/>
      <c r="J7" s="212"/>
      <c r="K7" s="212"/>
      <c r="L7" s="212"/>
      <c r="M7" s="212"/>
    </row>
  </sheetData>
  <mergeCells count="2">
    <mergeCell ref="A1:M1"/>
    <mergeCell ref="A7:B7"/>
  </mergeCells>
  <hyperlinks>
    <hyperlink ref="E7" location="APP!A1" display="APP!A1"/>
  </hyperlinks>
  <pageMargins left="0.25" right="0.25" top="0.75" bottom="0.75" header="0.3" footer="0.3"/>
  <pageSetup paperSize="10000" scale="81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workbookViewId="0">
      <selection activeCell="E8" sqref="E8"/>
    </sheetView>
  </sheetViews>
  <sheetFormatPr defaultRowHeight="15" x14ac:dyDescent="0.25"/>
  <cols>
    <col min="1" max="1" width="43.85546875" style="225" customWidth="1"/>
    <col min="3" max="3" width="13.85546875" bestFit="1" customWidth="1"/>
    <col min="4" max="4" width="14.14062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4.140625" bestFit="1" customWidth="1"/>
    <col min="18" max="19" width="10.140625" hidden="1" customWidth="1"/>
    <col min="20" max="21" width="0" hidden="1" customWidth="1"/>
  </cols>
  <sheetData>
    <row r="1" spans="1:21" ht="21" x14ac:dyDescent="0.35">
      <c r="A1" s="319" t="s">
        <v>122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ht="30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491</v>
      </c>
      <c r="P2" s="212" t="s">
        <v>422</v>
      </c>
      <c r="Q2" s="213">
        <v>341030</v>
      </c>
      <c r="R2" s="213">
        <v>341030</v>
      </c>
      <c r="S2" s="213">
        <v>0</v>
      </c>
      <c r="T2" s="212">
        <v>0</v>
      </c>
      <c r="U2" s="212">
        <v>0</v>
      </c>
    </row>
    <row r="3" spans="1:21" ht="30" x14ac:dyDescent="0.25">
      <c r="A3" s="240" t="s">
        <v>490</v>
      </c>
      <c r="B3" s="212" t="s">
        <v>425</v>
      </c>
      <c r="C3" s="212">
        <v>1</v>
      </c>
      <c r="D3" s="213">
        <v>341030</v>
      </c>
      <c r="E3" s="213">
        <v>341030</v>
      </c>
      <c r="F3" s="212">
        <v>1</v>
      </c>
      <c r="G3" s="213">
        <v>341030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8" t="s">
        <v>489</v>
      </c>
      <c r="P3" s="212" t="s">
        <v>237</v>
      </c>
      <c r="Q3" s="213">
        <v>101815</v>
      </c>
      <c r="R3" s="213">
        <v>101815</v>
      </c>
      <c r="S3" s="212">
        <v>0</v>
      </c>
      <c r="T3" s="213">
        <v>0</v>
      </c>
      <c r="U3" s="212">
        <v>0</v>
      </c>
    </row>
    <row r="4" spans="1:21" ht="30" x14ac:dyDescent="0.25">
      <c r="A4" s="224" t="s">
        <v>487</v>
      </c>
      <c r="B4" s="212" t="s">
        <v>425</v>
      </c>
      <c r="C4" s="212">
        <v>1</v>
      </c>
      <c r="D4" s="213">
        <v>175320</v>
      </c>
      <c r="E4" s="213">
        <v>175320</v>
      </c>
      <c r="F4" s="212">
        <v>0</v>
      </c>
      <c r="G4" s="213">
        <v>0</v>
      </c>
      <c r="H4" s="212">
        <v>1</v>
      </c>
      <c r="I4" s="213">
        <v>175320</v>
      </c>
      <c r="J4" s="212">
        <v>0</v>
      </c>
      <c r="K4" s="212">
        <v>0</v>
      </c>
      <c r="L4" s="212">
        <v>0</v>
      </c>
      <c r="M4" s="212">
        <v>0</v>
      </c>
      <c r="O4" s="218" t="s">
        <v>492</v>
      </c>
      <c r="P4" s="212" t="s">
        <v>194</v>
      </c>
      <c r="Q4" s="213">
        <v>223500</v>
      </c>
      <c r="R4" s="213">
        <v>0</v>
      </c>
      <c r="S4" s="213">
        <v>223500</v>
      </c>
      <c r="T4" s="212">
        <v>0</v>
      </c>
      <c r="U4" s="212">
        <v>0</v>
      </c>
    </row>
    <row r="5" spans="1:21" ht="45" x14ac:dyDescent="0.25">
      <c r="A5" s="224" t="s">
        <v>488</v>
      </c>
      <c r="B5" s="212" t="s">
        <v>425</v>
      </c>
      <c r="C5" s="212">
        <v>1</v>
      </c>
      <c r="D5" s="213">
        <v>48180</v>
      </c>
      <c r="E5" s="213">
        <v>48180</v>
      </c>
      <c r="F5" s="212">
        <v>0</v>
      </c>
      <c r="G5" s="213">
        <v>0</v>
      </c>
      <c r="H5" s="212">
        <v>1</v>
      </c>
      <c r="I5" s="213">
        <v>48180</v>
      </c>
      <c r="J5" s="212">
        <v>0</v>
      </c>
      <c r="K5" s="212">
        <v>0</v>
      </c>
      <c r="L5" s="212">
        <v>0</v>
      </c>
      <c r="M5" s="212">
        <v>0</v>
      </c>
      <c r="O5" s="244" t="s">
        <v>1720</v>
      </c>
      <c r="P5" s="212" t="s">
        <v>241</v>
      </c>
      <c r="Q5" s="278">
        <v>1580000</v>
      </c>
      <c r="R5" s="213">
        <v>0</v>
      </c>
      <c r="S5" s="213">
        <v>270000</v>
      </c>
      <c r="T5" s="213">
        <v>0</v>
      </c>
      <c r="U5" s="212">
        <v>0</v>
      </c>
    </row>
    <row r="6" spans="1:21" ht="60" x14ac:dyDescent="0.25">
      <c r="A6" s="280" t="s">
        <v>1720</v>
      </c>
      <c r="B6" s="212" t="s">
        <v>425</v>
      </c>
      <c r="C6" s="212">
        <v>1</v>
      </c>
      <c r="D6" s="278">
        <v>1580000</v>
      </c>
      <c r="E6" s="278">
        <v>1580000</v>
      </c>
      <c r="F6" s="212">
        <v>0</v>
      </c>
      <c r="G6" s="213">
        <v>0</v>
      </c>
      <c r="H6" s="212">
        <v>1</v>
      </c>
      <c r="I6" s="213">
        <v>250000</v>
      </c>
      <c r="J6" s="212">
        <v>0</v>
      </c>
      <c r="K6" s="212">
        <v>0</v>
      </c>
      <c r="L6" s="212">
        <v>0</v>
      </c>
      <c r="M6" s="212">
        <v>0</v>
      </c>
      <c r="R6" s="213">
        <v>0</v>
      </c>
      <c r="S6" s="213">
        <v>330685</v>
      </c>
      <c r="T6" s="212">
        <v>0</v>
      </c>
      <c r="U6" s="212">
        <v>0</v>
      </c>
    </row>
    <row r="7" spans="1:21" ht="30" x14ac:dyDescent="0.25">
      <c r="A7" s="240" t="s">
        <v>489</v>
      </c>
      <c r="B7" s="212" t="s">
        <v>425</v>
      </c>
      <c r="C7" s="212">
        <v>1</v>
      </c>
      <c r="D7" s="213">
        <v>101815</v>
      </c>
      <c r="E7" s="213">
        <v>101815</v>
      </c>
      <c r="F7" s="212">
        <v>1</v>
      </c>
      <c r="G7" s="213">
        <v>101815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  <c r="R7" s="213">
        <v>0</v>
      </c>
      <c r="S7" s="213">
        <v>450000</v>
      </c>
      <c r="T7" s="212">
        <v>0</v>
      </c>
      <c r="U7" s="212">
        <v>0</v>
      </c>
    </row>
    <row r="8" spans="1:21" ht="18.75" x14ac:dyDescent="0.3">
      <c r="A8" s="322" t="s">
        <v>101</v>
      </c>
      <c r="B8" s="323"/>
      <c r="C8" s="212"/>
      <c r="D8" s="212"/>
      <c r="E8" s="233">
        <f>SUM(E2:E7)</f>
        <v>2246345</v>
      </c>
      <c r="F8" s="212">
        <v>1</v>
      </c>
      <c r="G8" s="213">
        <v>170000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R8" s="213">
        <v>0</v>
      </c>
      <c r="S8" s="213">
        <v>250000</v>
      </c>
      <c r="T8" s="212">
        <v>0</v>
      </c>
      <c r="U8" s="212">
        <v>0</v>
      </c>
    </row>
    <row r="9" spans="1:21" x14ac:dyDescent="0.25">
      <c r="F9" s="212">
        <v>0</v>
      </c>
      <c r="G9" s="213">
        <v>0</v>
      </c>
      <c r="H9" s="212">
        <v>1</v>
      </c>
      <c r="I9" s="213">
        <v>330685</v>
      </c>
      <c r="J9" s="212">
        <v>0</v>
      </c>
      <c r="K9" s="213">
        <v>0</v>
      </c>
      <c r="L9" s="212">
        <v>0</v>
      </c>
      <c r="M9" s="212">
        <v>0</v>
      </c>
      <c r="R9" s="213">
        <v>170000</v>
      </c>
      <c r="S9" s="212">
        <v>0</v>
      </c>
      <c r="T9" s="212">
        <v>0</v>
      </c>
      <c r="U9" s="212">
        <v>0</v>
      </c>
    </row>
    <row r="10" spans="1:21" x14ac:dyDescent="0.25">
      <c r="E10" s="277"/>
      <c r="F10" s="212">
        <v>0</v>
      </c>
      <c r="G10" s="213">
        <v>0</v>
      </c>
      <c r="H10" s="212">
        <v>1</v>
      </c>
      <c r="I10" s="213">
        <v>450000</v>
      </c>
      <c r="J10" s="212">
        <v>0</v>
      </c>
      <c r="K10" s="212">
        <v>0</v>
      </c>
      <c r="L10" s="212">
        <v>0</v>
      </c>
      <c r="M10" s="212">
        <v>0</v>
      </c>
    </row>
    <row r="11" spans="1:21" x14ac:dyDescent="0.25">
      <c r="E11" s="220"/>
      <c r="F11" s="212">
        <v>0</v>
      </c>
      <c r="G11" s="213">
        <v>0</v>
      </c>
      <c r="H11" s="212">
        <v>1</v>
      </c>
      <c r="I11" s="213">
        <v>270000</v>
      </c>
      <c r="J11" s="212">
        <v>0</v>
      </c>
      <c r="K11" s="213">
        <v>0</v>
      </c>
      <c r="L11" s="212">
        <v>0</v>
      </c>
      <c r="M11" s="212">
        <v>0</v>
      </c>
    </row>
    <row r="12" spans="1:21" x14ac:dyDescent="0.25">
      <c r="F12" s="212"/>
      <c r="G12" s="212"/>
      <c r="H12" s="212"/>
      <c r="I12" s="212"/>
      <c r="J12" s="212"/>
      <c r="K12" s="212"/>
      <c r="L12" s="212"/>
      <c r="M12" s="212"/>
    </row>
  </sheetData>
  <mergeCells count="2">
    <mergeCell ref="A1:M1"/>
    <mergeCell ref="A8:B8"/>
  </mergeCells>
  <hyperlinks>
    <hyperlink ref="E8" location="APP!A1" display="APP!A1"/>
    <hyperlink ref="A7" r:id="rId1"/>
    <hyperlink ref="A3" r:id="rId2"/>
  </hyperlinks>
  <pageMargins left="0.25" right="0.25" top="0.75" bottom="0.75" header="0.3" footer="0.3"/>
  <pageSetup paperSize="10000" fitToHeight="0" orientation="landscape" horizontalDpi="0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37.5703125" bestFit="1" customWidth="1"/>
    <col min="16" max="16" width="31.28515625" bestFit="1" customWidth="1"/>
    <col min="17" max="17" width="10.140625" bestFit="1" customWidth="1"/>
    <col min="18" max="18" width="10.140625" hidden="1" customWidth="1"/>
    <col min="19" max="22" width="0" hidden="1" customWidth="1"/>
  </cols>
  <sheetData>
    <row r="1" spans="1:21" ht="21" x14ac:dyDescent="0.35">
      <c r="A1" s="319" t="s">
        <v>123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494</v>
      </c>
      <c r="P2" s="212" t="s">
        <v>235</v>
      </c>
      <c r="Q2" s="213">
        <v>20000</v>
      </c>
      <c r="R2" s="213">
        <v>5000</v>
      </c>
      <c r="S2" s="213">
        <v>5000</v>
      </c>
      <c r="T2" s="213">
        <v>5000</v>
      </c>
      <c r="U2" s="213">
        <v>5000</v>
      </c>
    </row>
    <row r="3" spans="1:21" x14ac:dyDescent="0.25">
      <c r="A3" s="212" t="s">
        <v>493</v>
      </c>
      <c r="B3" s="212" t="s">
        <v>425</v>
      </c>
      <c r="C3" s="212">
        <v>4</v>
      </c>
      <c r="D3" s="213">
        <v>5000</v>
      </c>
      <c r="E3" s="213">
        <v>20000</v>
      </c>
      <c r="F3" s="212">
        <v>1</v>
      </c>
      <c r="G3" s="213">
        <v>5000</v>
      </c>
      <c r="H3" s="212">
        <v>1</v>
      </c>
      <c r="I3" s="213">
        <v>5000</v>
      </c>
      <c r="J3" s="212">
        <v>1</v>
      </c>
      <c r="K3" s="213">
        <v>5000</v>
      </c>
      <c r="L3" s="212">
        <v>1</v>
      </c>
      <c r="M3" s="213">
        <v>5000</v>
      </c>
    </row>
    <row r="4" spans="1:21" ht="18.75" x14ac:dyDescent="0.3">
      <c r="A4" s="322" t="s">
        <v>101</v>
      </c>
      <c r="B4" s="323"/>
      <c r="C4" s="212"/>
      <c r="D4" s="212"/>
      <c r="E4" s="233">
        <f>SUM(E2:E3)</f>
        <v>20000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25" right="0.25" top="0.75" bottom="0.75" header="0.3" footer="0.3"/>
  <pageSetup paperSize="14" scale="92" fitToHeight="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13" workbookViewId="0">
      <selection activeCell="E25" sqref="E25"/>
    </sheetView>
  </sheetViews>
  <sheetFormatPr defaultRowHeight="15" x14ac:dyDescent="0.25"/>
  <cols>
    <col min="1" max="1" width="38.71093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</cols>
  <sheetData>
    <row r="1" spans="1:17" ht="21" x14ac:dyDescent="0.35">
      <c r="A1" s="319" t="s">
        <v>120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ht="31.5" customHeight="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507</v>
      </c>
      <c r="P2" s="212" t="s">
        <v>422</v>
      </c>
      <c r="Q2" s="213">
        <v>33745</v>
      </c>
    </row>
    <row r="3" spans="1:17" ht="27" customHeight="1" x14ac:dyDescent="0.25">
      <c r="A3" s="212" t="s">
        <v>163</v>
      </c>
      <c r="B3" s="212" t="s">
        <v>143</v>
      </c>
      <c r="C3" s="212">
        <v>1</v>
      </c>
      <c r="D3" s="213">
        <v>400</v>
      </c>
      <c r="E3" s="213">
        <v>400</v>
      </c>
      <c r="F3" s="212">
        <v>1</v>
      </c>
      <c r="G3" s="213">
        <v>400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8" t="s">
        <v>508</v>
      </c>
      <c r="P3" s="212" t="s">
        <v>422</v>
      </c>
      <c r="Q3" s="213">
        <v>80500</v>
      </c>
    </row>
    <row r="4" spans="1:17" ht="30" x14ac:dyDescent="0.25">
      <c r="A4" s="218" t="s">
        <v>164</v>
      </c>
      <c r="B4" s="212" t="s">
        <v>140</v>
      </c>
      <c r="C4" s="212">
        <v>2</v>
      </c>
      <c r="D4" s="213">
        <v>180</v>
      </c>
      <c r="E4" s="213">
        <v>360</v>
      </c>
      <c r="F4" s="212">
        <v>2</v>
      </c>
      <c r="G4" s="213">
        <v>360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8" t="s">
        <v>509</v>
      </c>
      <c r="P4" s="212" t="s">
        <v>422</v>
      </c>
      <c r="Q4" s="213">
        <v>54140</v>
      </c>
    </row>
    <row r="5" spans="1:17" x14ac:dyDescent="0.25">
      <c r="A5" s="212" t="s">
        <v>496</v>
      </c>
      <c r="B5" s="212" t="s">
        <v>145</v>
      </c>
      <c r="C5" s="212">
        <v>24</v>
      </c>
      <c r="D5" s="213">
        <v>345</v>
      </c>
      <c r="E5" s="213">
        <v>8280</v>
      </c>
      <c r="F5" s="212">
        <v>15</v>
      </c>
      <c r="G5" s="213">
        <v>5175</v>
      </c>
      <c r="H5" s="212">
        <v>3</v>
      </c>
      <c r="I5" s="213">
        <v>1035</v>
      </c>
      <c r="J5" s="212">
        <v>3</v>
      </c>
      <c r="K5" s="213">
        <v>1035</v>
      </c>
      <c r="L5" s="212">
        <v>3</v>
      </c>
      <c r="M5" s="213">
        <v>1035</v>
      </c>
      <c r="O5" s="226"/>
      <c r="Q5" s="220"/>
    </row>
    <row r="6" spans="1:17" x14ac:dyDescent="0.25">
      <c r="A6" s="212" t="s">
        <v>170</v>
      </c>
      <c r="B6" s="212" t="s">
        <v>154</v>
      </c>
      <c r="C6" s="212">
        <v>2</v>
      </c>
      <c r="D6" s="213">
        <v>450</v>
      </c>
      <c r="E6" s="213">
        <v>900</v>
      </c>
      <c r="F6" s="212">
        <v>2</v>
      </c>
      <c r="G6" s="213">
        <v>900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O6" s="267" t="s">
        <v>199</v>
      </c>
      <c r="P6" s="267"/>
    </row>
    <row r="7" spans="1:17" x14ac:dyDescent="0.25">
      <c r="A7" s="212" t="s">
        <v>171</v>
      </c>
      <c r="B7" s="212" t="s">
        <v>154</v>
      </c>
      <c r="C7" s="212">
        <v>2</v>
      </c>
      <c r="D7" s="213">
        <v>450</v>
      </c>
      <c r="E7" s="213">
        <v>900</v>
      </c>
      <c r="F7" s="212">
        <v>2</v>
      </c>
      <c r="G7" s="213">
        <v>900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  <c r="O7" s="212" t="s">
        <v>104</v>
      </c>
      <c r="P7" s="213" t="s">
        <v>3</v>
      </c>
    </row>
    <row r="8" spans="1:17" x14ac:dyDescent="0.25">
      <c r="A8" s="212" t="s">
        <v>172</v>
      </c>
      <c r="B8" s="212" t="s">
        <v>154</v>
      </c>
      <c r="C8" s="212">
        <v>2</v>
      </c>
      <c r="D8" s="213">
        <v>450</v>
      </c>
      <c r="E8" s="213">
        <v>900</v>
      </c>
      <c r="F8" s="212">
        <v>2</v>
      </c>
      <c r="G8" s="213">
        <v>900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O8" s="212" t="s">
        <v>510</v>
      </c>
      <c r="P8" s="213">
        <v>15000</v>
      </c>
    </row>
    <row r="9" spans="1:17" x14ac:dyDescent="0.25">
      <c r="A9" s="212" t="s">
        <v>173</v>
      </c>
      <c r="B9" s="212" t="s">
        <v>154</v>
      </c>
      <c r="C9" s="212">
        <v>2</v>
      </c>
      <c r="D9" s="213">
        <v>450</v>
      </c>
      <c r="E9" s="213">
        <v>900</v>
      </c>
      <c r="F9" s="212">
        <v>2</v>
      </c>
      <c r="G9" s="213">
        <v>900</v>
      </c>
      <c r="H9" s="212">
        <v>0</v>
      </c>
      <c r="I9" s="213">
        <v>0</v>
      </c>
      <c r="J9" s="212">
        <v>0</v>
      </c>
      <c r="K9" s="213">
        <v>0</v>
      </c>
      <c r="L9" s="212">
        <v>0</v>
      </c>
      <c r="M9" s="212">
        <v>0</v>
      </c>
      <c r="O9" s="212" t="s">
        <v>113</v>
      </c>
      <c r="P9" s="213">
        <v>5605</v>
      </c>
    </row>
    <row r="10" spans="1:17" x14ac:dyDescent="0.25">
      <c r="A10" s="212" t="s">
        <v>497</v>
      </c>
      <c r="B10" s="212" t="s">
        <v>495</v>
      </c>
      <c r="C10" s="212">
        <v>60</v>
      </c>
      <c r="D10" s="212">
        <v>250</v>
      </c>
      <c r="E10" s="213">
        <v>15000</v>
      </c>
      <c r="F10" s="212">
        <v>60</v>
      </c>
      <c r="G10" s="213">
        <v>15000</v>
      </c>
      <c r="H10" s="212">
        <v>0</v>
      </c>
      <c r="I10" s="213">
        <v>0</v>
      </c>
      <c r="J10" s="212">
        <v>0</v>
      </c>
      <c r="K10" s="212">
        <v>0</v>
      </c>
      <c r="L10" s="212">
        <v>0</v>
      </c>
      <c r="M10" s="212">
        <v>0</v>
      </c>
      <c r="O10" s="212" t="s">
        <v>118</v>
      </c>
      <c r="P10" s="213">
        <v>24780</v>
      </c>
    </row>
    <row r="11" spans="1:17" x14ac:dyDescent="0.25">
      <c r="A11" s="212" t="s">
        <v>498</v>
      </c>
      <c r="B11" s="212" t="s">
        <v>425</v>
      </c>
      <c r="C11" s="212">
        <v>1</v>
      </c>
      <c r="D11" s="213">
        <v>5000</v>
      </c>
      <c r="E11" s="213">
        <v>5000</v>
      </c>
      <c r="F11" s="212">
        <v>1</v>
      </c>
      <c r="G11" s="213">
        <v>5000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O11" s="212" t="s">
        <v>121</v>
      </c>
      <c r="P11" s="213">
        <v>5000</v>
      </c>
    </row>
    <row r="12" spans="1:17" ht="15.75" x14ac:dyDescent="0.25">
      <c r="A12" s="214" t="s">
        <v>176</v>
      </c>
      <c r="B12" s="212" t="s">
        <v>157</v>
      </c>
      <c r="C12" s="212">
        <v>2</v>
      </c>
      <c r="D12" s="212">
        <v>220</v>
      </c>
      <c r="E12" s="213">
        <v>440</v>
      </c>
      <c r="F12" s="212">
        <v>2</v>
      </c>
      <c r="G12" s="213">
        <v>440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O12" s="212" t="s">
        <v>124</v>
      </c>
      <c r="P12" s="213">
        <v>45000</v>
      </c>
    </row>
    <row r="13" spans="1:17" x14ac:dyDescent="0.25">
      <c r="A13" s="212" t="s">
        <v>177</v>
      </c>
      <c r="B13" s="212" t="s">
        <v>157</v>
      </c>
      <c r="C13" s="212">
        <v>2</v>
      </c>
      <c r="D13" s="213">
        <v>230</v>
      </c>
      <c r="E13" s="213">
        <v>460</v>
      </c>
      <c r="F13" s="212">
        <v>2</v>
      </c>
      <c r="G13" s="213">
        <v>460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  <c r="O13" s="212" t="s">
        <v>51</v>
      </c>
      <c r="P13" s="213">
        <v>24000</v>
      </c>
    </row>
    <row r="14" spans="1:17" x14ac:dyDescent="0.25">
      <c r="A14" s="212" t="s">
        <v>499</v>
      </c>
      <c r="B14" s="212" t="s">
        <v>425</v>
      </c>
      <c r="C14" s="212">
        <v>1</v>
      </c>
      <c r="D14" s="213">
        <v>15000</v>
      </c>
      <c r="E14" s="213">
        <v>15000</v>
      </c>
      <c r="F14" s="212">
        <v>0</v>
      </c>
      <c r="G14" s="213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1</v>
      </c>
      <c r="M14" s="213">
        <v>15000</v>
      </c>
      <c r="O14" s="212" t="s">
        <v>511</v>
      </c>
      <c r="P14" s="213">
        <v>49000</v>
      </c>
    </row>
    <row r="15" spans="1:17" x14ac:dyDescent="0.25">
      <c r="A15" s="212" t="s">
        <v>500</v>
      </c>
      <c r="B15" s="212" t="s">
        <v>425</v>
      </c>
      <c r="C15" s="212">
        <v>4</v>
      </c>
      <c r="D15" s="213">
        <v>7500</v>
      </c>
      <c r="E15" s="213">
        <v>30000</v>
      </c>
      <c r="F15" s="212">
        <v>1</v>
      </c>
      <c r="G15" s="213">
        <v>7500</v>
      </c>
      <c r="H15" s="212">
        <v>1</v>
      </c>
      <c r="I15" s="213">
        <v>7500</v>
      </c>
      <c r="J15" s="212">
        <v>1</v>
      </c>
      <c r="K15" s="213">
        <v>7500</v>
      </c>
      <c r="L15" s="212">
        <v>1</v>
      </c>
      <c r="M15" s="213">
        <v>7500</v>
      </c>
    </row>
    <row r="16" spans="1:17" ht="30" x14ac:dyDescent="0.25">
      <c r="A16" s="218" t="s">
        <v>180</v>
      </c>
      <c r="B16" s="212" t="s">
        <v>159</v>
      </c>
      <c r="C16" s="212">
        <v>3</v>
      </c>
      <c r="D16" s="213">
        <v>115</v>
      </c>
      <c r="E16" s="213">
        <v>345</v>
      </c>
      <c r="F16" s="212">
        <v>3</v>
      </c>
      <c r="G16" s="213">
        <v>345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</row>
    <row r="17" spans="1:13" x14ac:dyDescent="0.25">
      <c r="A17" s="212" t="s">
        <v>501</v>
      </c>
      <c r="B17" s="212" t="s">
        <v>495</v>
      </c>
      <c r="C17" s="212">
        <v>90</v>
      </c>
      <c r="D17" s="213">
        <v>100</v>
      </c>
      <c r="E17" s="213">
        <v>9000</v>
      </c>
      <c r="F17" s="212">
        <v>90</v>
      </c>
      <c r="G17" s="213">
        <v>9000</v>
      </c>
      <c r="H17" s="212">
        <v>0</v>
      </c>
      <c r="I17" s="213">
        <v>0</v>
      </c>
      <c r="J17" s="212">
        <v>0</v>
      </c>
      <c r="K17" s="212">
        <v>0</v>
      </c>
      <c r="L17" s="212">
        <v>0</v>
      </c>
      <c r="M17" s="212">
        <v>0</v>
      </c>
    </row>
    <row r="18" spans="1:13" ht="30" x14ac:dyDescent="0.25">
      <c r="A18" s="218" t="s">
        <v>502</v>
      </c>
      <c r="B18" s="212" t="s">
        <v>425</v>
      </c>
      <c r="C18" s="212">
        <v>4</v>
      </c>
      <c r="D18" s="213">
        <v>4125</v>
      </c>
      <c r="E18" s="213">
        <v>16500</v>
      </c>
      <c r="F18" s="212">
        <v>1</v>
      </c>
      <c r="G18" s="213">
        <v>4125</v>
      </c>
      <c r="H18" s="212">
        <v>1</v>
      </c>
      <c r="I18" s="213">
        <v>4125</v>
      </c>
      <c r="J18" s="212">
        <v>1</v>
      </c>
      <c r="K18" s="213">
        <v>4125</v>
      </c>
      <c r="L18" s="212">
        <v>1</v>
      </c>
      <c r="M18" s="213">
        <v>4125</v>
      </c>
    </row>
    <row r="19" spans="1:13" x14ac:dyDescent="0.25">
      <c r="A19" s="212" t="s">
        <v>503</v>
      </c>
      <c r="B19" s="212" t="s">
        <v>425</v>
      </c>
      <c r="C19" s="212">
        <v>3</v>
      </c>
      <c r="D19" s="213">
        <v>1000</v>
      </c>
      <c r="E19" s="213">
        <v>3000</v>
      </c>
      <c r="F19" s="212">
        <v>0</v>
      </c>
      <c r="G19" s="213">
        <v>0</v>
      </c>
      <c r="H19" s="212">
        <v>1</v>
      </c>
      <c r="I19" s="213">
        <v>1000</v>
      </c>
      <c r="J19" s="212">
        <v>1</v>
      </c>
      <c r="K19" s="213">
        <v>1000</v>
      </c>
      <c r="L19" s="212">
        <v>1</v>
      </c>
      <c r="M19" s="213">
        <v>1000</v>
      </c>
    </row>
    <row r="20" spans="1:13" x14ac:dyDescent="0.25">
      <c r="A20" s="212" t="s">
        <v>503</v>
      </c>
      <c r="B20" s="212" t="s">
        <v>425</v>
      </c>
      <c r="C20" s="212">
        <v>1</v>
      </c>
      <c r="D20" s="213">
        <v>2000</v>
      </c>
      <c r="E20" s="213">
        <v>2000</v>
      </c>
      <c r="F20" s="212">
        <v>1</v>
      </c>
      <c r="G20" s="213">
        <v>2000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</row>
    <row r="21" spans="1:13" x14ac:dyDescent="0.25">
      <c r="A21" s="212" t="s">
        <v>504</v>
      </c>
      <c r="B21" s="212" t="s">
        <v>425</v>
      </c>
      <c r="C21" s="212">
        <v>1</v>
      </c>
      <c r="D21" s="213">
        <v>24000</v>
      </c>
      <c r="E21" s="213">
        <v>24000</v>
      </c>
      <c r="F21" s="212">
        <v>1</v>
      </c>
      <c r="G21" s="213">
        <v>24000</v>
      </c>
      <c r="H21" s="212">
        <v>0</v>
      </c>
      <c r="I21" s="213">
        <v>0</v>
      </c>
      <c r="J21" s="212">
        <v>0</v>
      </c>
      <c r="K21" s="213">
        <v>0</v>
      </c>
      <c r="L21" s="212">
        <v>0</v>
      </c>
      <c r="M21" s="212">
        <v>0</v>
      </c>
    </row>
    <row r="22" spans="1:13" x14ac:dyDescent="0.25">
      <c r="A22" s="212" t="s">
        <v>505</v>
      </c>
      <c r="B22" s="212" t="s">
        <v>425</v>
      </c>
      <c r="C22" s="212">
        <v>5</v>
      </c>
      <c r="D22" s="213">
        <v>5000</v>
      </c>
      <c r="E22" s="213">
        <v>25000</v>
      </c>
      <c r="F22" s="212">
        <v>2</v>
      </c>
      <c r="G22" s="213">
        <v>10000</v>
      </c>
      <c r="H22" s="212">
        <v>1</v>
      </c>
      <c r="I22" s="213">
        <v>5000</v>
      </c>
      <c r="J22" s="212">
        <v>1</v>
      </c>
      <c r="K22" s="213">
        <v>5000</v>
      </c>
      <c r="L22" s="212">
        <v>1</v>
      </c>
      <c r="M22" s="213">
        <v>5000</v>
      </c>
    </row>
    <row r="23" spans="1:13" x14ac:dyDescent="0.25">
      <c r="A23" s="212" t="s">
        <v>506</v>
      </c>
      <c r="B23" s="212" t="s">
        <v>425</v>
      </c>
      <c r="C23" s="212">
        <v>1</v>
      </c>
      <c r="D23" s="213">
        <v>4000</v>
      </c>
      <c r="E23" s="213">
        <v>4000</v>
      </c>
      <c r="F23" s="212">
        <v>0</v>
      </c>
      <c r="G23" s="213">
        <v>0</v>
      </c>
      <c r="H23" s="212">
        <v>0</v>
      </c>
      <c r="I23" s="213">
        <v>0</v>
      </c>
      <c r="J23" s="212">
        <v>1</v>
      </c>
      <c r="K23" s="213">
        <v>4000</v>
      </c>
      <c r="L23" s="212">
        <v>0</v>
      </c>
      <c r="M23" s="212">
        <v>0</v>
      </c>
    </row>
    <row r="24" spans="1:13" x14ac:dyDescent="0.25">
      <c r="A24" s="212" t="s">
        <v>506</v>
      </c>
      <c r="B24" s="212" t="s">
        <v>425</v>
      </c>
      <c r="C24" s="212">
        <v>2</v>
      </c>
      <c r="D24" s="213">
        <v>3000</v>
      </c>
      <c r="E24" s="213">
        <v>6000</v>
      </c>
      <c r="F24" s="212">
        <v>0</v>
      </c>
      <c r="G24" s="213">
        <v>0</v>
      </c>
      <c r="H24" s="212">
        <v>1</v>
      </c>
      <c r="I24" s="213">
        <v>3000</v>
      </c>
      <c r="J24" s="212">
        <v>0</v>
      </c>
      <c r="K24" s="212">
        <v>0</v>
      </c>
      <c r="L24" s="212">
        <v>1</v>
      </c>
      <c r="M24" s="213">
        <v>3000</v>
      </c>
    </row>
    <row r="25" spans="1:13" ht="18.75" x14ac:dyDescent="0.3">
      <c r="A25" s="322" t="s">
        <v>101</v>
      </c>
      <c r="B25" s="323"/>
      <c r="C25" s="212"/>
      <c r="D25" s="212"/>
      <c r="E25" s="233">
        <f>SUM(E2:E24)</f>
        <v>168385</v>
      </c>
      <c r="F25" s="212"/>
      <c r="G25" s="212"/>
      <c r="H25" s="212"/>
      <c r="I25" s="212"/>
      <c r="J25" s="212"/>
      <c r="K25" s="212"/>
      <c r="L25" s="212"/>
      <c r="M25" s="212"/>
    </row>
  </sheetData>
  <mergeCells count="2">
    <mergeCell ref="A1:M1"/>
    <mergeCell ref="A25:B25"/>
  </mergeCells>
  <hyperlinks>
    <hyperlink ref="E25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  <col min="18" max="18" width="10.140625" hidden="1" customWidth="1"/>
    <col min="19" max="21" width="0" hidden="1" customWidth="1"/>
  </cols>
  <sheetData>
    <row r="1" spans="1:21" ht="21" x14ac:dyDescent="0.35">
      <c r="A1" s="319" t="s">
        <v>118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ht="45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512</v>
      </c>
      <c r="P2" s="212" t="s">
        <v>422</v>
      </c>
      <c r="Q2" s="213">
        <v>1380</v>
      </c>
      <c r="R2" s="213">
        <v>345</v>
      </c>
      <c r="S2" s="213">
        <v>345</v>
      </c>
      <c r="T2" s="212">
        <v>345</v>
      </c>
      <c r="U2" s="212">
        <v>345</v>
      </c>
    </row>
    <row r="3" spans="1:21" ht="60" x14ac:dyDescent="0.25">
      <c r="A3" s="212" t="s">
        <v>496</v>
      </c>
      <c r="B3" s="212" t="s">
        <v>145</v>
      </c>
      <c r="C3" s="212">
        <v>8</v>
      </c>
      <c r="D3" s="213">
        <v>345</v>
      </c>
      <c r="E3" s="213">
        <v>2760</v>
      </c>
      <c r="F3" s="212">
        <v>2</v>
      </c>
      <c r="G3" s="213">
        <v>690</v>
      </c>
      <c r="H3" s="212">
        <v>2</v>
      </c>
      <c r="I3" s="213">
        <v>690</v>
      </c>
      <c r="J3" s="212">
        <v>2</v>
      </c>
      <c r="K3" s="213">
        <v>690</v>
      </c>
      <c r="L3" s="212">
        <v>2</v>
      </c>
      <c r="M3" s="212">
        <v>690</v>
      </c>
      <c r="O3" s="218" t="s">
        <v>513</v>
      </c>
      <c r="P3" s="212" t="s">
        <v>422</v>
      </c>
      <c r="Q3" s="213">
        <v>1380</v>
      </c>
      <c r="R3" s="213">
        <v>345</v>
      </c>
      <c r="S3" s="212">
        <v>345</v>
      </c>
      <c r="T3" s="213">
        <v>345</v>
      </c>
      <c r="U3" s="212">
        <v>345</v>
      </c>
    </row>
    <row r="4" spans="1:21" ht="21" x14ac:dyDescent="0.35">
      <c r="A4" s="322" t="s">
        <v>101</v>
      </c>
      <c r="B4" s="323"/>
      <c r="C4" s="212"/>
      <c r="D4" s="212"/>
      <c r="E4" s="235">
        <f>SUM(E2:E3)</f>
        <v>2760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25" right="0.25" top="0.75" bottom="0.75" header="0.3" footer="0.3"/>
  <pageSetup paperSize="10000" scale="92" fitToHeight="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opLeftCell="A100" workbookViewId="0">
      <selection activeCell="E108" sqref="E108"/>
    </sheetView>
  </sheetViews>
  <sheetFormatPr defaultRowHeight="15" x14ac:dyDescent="0.25"/>
  <cols>
    <col min="1" max="1" width="43.85546875" customWidth="1"/>
    <col min="3" max="3" width="13.85546875" bestFit="1" customWidth="1"/>
    <col min="4" max="4" width="10.14062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1.7109375" bestFit="1" customWidth="1"/>
    <col min="18" max="18" width="10.140625" hidden="1" customWidth="1"/>
    <col min="19" max="19" width="11.7109375" hidden="1" customWidth="1"/>
    <col min="20" max="20" width="10.140625" hidden="1" customWidth="1"/>
    <col min="21" max="21" width="11.7109375" hidden="1" customWidth="1"/>
  </cols>
  <sheetData>
    <row r="1" spans="1:21" ht="21" x14ac:dyDescent="0.35">
      <c r="A1" s="319" t="s">
        <v>112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589</v>
      </c>
      <c r="P2" s="212" t="s">
        <v>437</v>
      </c>
      <c r="Q2" s="213">
        <v>11000</v>
      </c>
      <c r="R2" s="213">
        <v>2750</v>
      </c>
      <c r="S2" s="213">
        <v>2750</v>
      </c>
      <c r="T2" s="213">
        <v>2750</v>
      </c>
      <c r="U2" s="213">
        <v>2750</v>
      </c>
    </row>
    <row r="3" spans="1:21" ht="30" x14ac:dyDescent="0.25">
      <c r="A3" s="212" t="s">
        <v>530</v>
      </c>
      <c r="B3" s="212" t="s">
        <v>152</v>
      </c>
      <c r="C3" s="212">
        <v>2</v>
      </c>
      <c r="D3" s="213">
        <v>350</v>
      </c>
      <c r="E3" s="213">
        <v>700</v>
      </c>
      <c r="F3" s="212">
        <v>0</v>
      </c>
      <c r="G3" s="213">
        <v>0</v>
      </c>
      <c r="H3" s="212">
        <v>2</v>
      </c>
      <c r="I3" s="213">
        <v>700</v>
      </c>
      <c r="J3" s="212">
        <v>0</v>
      </c>
      <c r="K3" s="213">
        <v>0</v>
      </c>
      <c r="L3" s="212">
        <v>0</v>
      </c>
      <c r="M3" s="212">
        <v>0</v>
      </c>
      <c r="O3" s="218" t="s">
        <v>590</v>
      </c>
      <c r="P3" s="212" t="s">
        <v>437</v>
      </c>
      <c r="Q3" s="213">
        <v>154050</v>
      </c>
      <c r="R3" s="213">
        <v>0</v>
      </c>
      <c r="S3" s="212">
        <v>0</v>
      </c>
      <c r="T3" s="213">
        <v>154050</v>
      </c>
      <c r="U3" s="212">
        <v>0</v>
      </c>
    </row>
    <row r="4" spans="1:21" ht="30" x14ac:dyDescent="0.25">
      <c r="A4" s="212" t="s">
        <v>531</v>
      </c>
      <c r="B4" s="212" t="s">
        <v>143</v>
      </c>
      <c r="C4" s="212">
        <v>1</v>
      </c>
      <c r="D4" s="213">
        <v>2000</v>
      </c>
      <c r="E4" s="213">
        <v>2000</v>
      </c>
      <c r="F4" s="212">
        <v>0</v>
      </c>
      <c r="G4" s="213">
        <v>0</v>
      </c>
      <c r="H4" s="212">
        <v>1</v>
      </c>
      <c r="I4" s="213">
        <v>2000</v>
      </c>
      <c r="J4" s="212">
        <v>0</v>
      </c>
      <c r="K4" s="212">
        <v>0</v>
      </c>
      <c r="L4" s="212">
        <v>0</v>
      </c>
      <c r="M4" s="212">
        <v>0</v>
      </c>
      <c r="O4" s="218" t="s">
        <v>591</v>
      </c>
      <c r="P4" s="212" t="s">
        <v>437</v>
      </c>
      <c r="Q4" s="213">
        <v>150660</v>
      </c>
      <c r="R4" s="213">
        <v>0</v>
      </c>
      <c r="S4" s="212">
        <v>0</v>
      </c>
      <c r="T4" s="213">
        <v>150660</v>
      </c>
      <c r="U4" s="212">
        <v>0</v>
      </c>
    </row>
    <row r="5" spans="1:21" ht="30" x14ac:dyDescent="0.25">
      <c r="A5" s="212" t="s">
        <v>163</v>
      </c>
      <c r="B5" s="212" t="s">
        <v>143</v>
      </c>
      <c r="C5" s="212">
        <v>28</v>
      </c>
      <c r="D5" s="213">
        <v>400</v>
      </c>
      <c r="E5" s="213">
        <v>11200</v>
      </c>
      <c r="F5" s="212">
        <v>0</v>
      </c>
      <c r="G5" s="213">
        <v>0</v>
      </c>
      <c r="H5" s="212">
        <v>4</v>
      </c>
      <c r="I5" s="213">
        <v>1600</v>
      </c>
      <c r="J5" s="212">
        <v>4</v>
      </c>
      <c r="K5" s="213">
        <v>1600</v>
      </c>
      <c r="L5" s="212">
        <v>20</v>
      </c>
      <c r="M5" s="213">
        <v>8000</v>
      </c>
      <c r="O5" s="218" t="s">
        <v>592</v>
      </c>
      <c r="P5" s="212" t="s">
        <v>437</v>
      </c>
      <c r="Q5" s="213">
        <v>1004715</v>
      </c>
      <c r="R5" s="213">
        <v>0</v>
      </c>
      <c r="S5" s="213">
        <v>0</v>
      </c>
      <c r="T5" s="213">
        <v>0</v>
      </c>
      <c r="U5" s="213">
        <v>1004715</v>
      </c>
    </row>
    <row r="6" spans="1:21" ht="30" x14ac:dyDescent="0.25">
      <c r="A6" s="212" t="s">
        <v>532</v>
      </c>
      <c r="B6" s="212" t="s">
        <v>143</v>
      </c>
      <c r="C6" s="212">
        <v>3</v>
      </c>
      <c r="D6" s="213">
        <v>400</v>
      </c>
      <c r="E6" s="213">
        <v>1200</v>
      </c>
      <c r="F6" s="212">
        <v>0</v>
      </c>
      <c r="G6" s="213">
        <v>0</v>
      </c>
      <c r="H6" s="212">
        <v>2</v>
      </c>
      <c r="I6" s="212">
        <v>800</v>
      </c>
      <c r="J6" s="212">
        <v>1</v>
      </c>
      <c r="K6" s="212">
        <v>400</v>
      </c>
      <c r="L6" s="212">
        <v>0</v>
      </c>
      <c r="M6" s="212">
        <v>0</v>
      </c>
      <c r="O6" s="218" t="s">
        <v>593</v>
      </c>
      <c r="P6" s="212" t="s">
        <v>437</v>
      </c>
      <c r="Q6" s="213">
        <v>60050</v>
      </c>
      <c r="R6" s="213">
        <v>0</v>
      </c>
      <c r="S6" s="213">
        <v>60050</v>
      </c>
      <c r="T6" s="212">
        <v>0</v>
      </c>
      <c r="U6" s="212">
        <v>0</v>
      </c>
    </row>
    <row r="7" spans="1:21" ht="30" x14ac:dyDescent="0.25">
      <c r="A7" s="212" t="s">
        <v>533</v>
      </c>
      <c r="B7" s="212" t="s">
        <v>145</v>
      </c>
      <c r="C7" s="212">
        <v>10</v>
      </c>
      <c r="D7" s="213">
        <v>8</v>
      </c>
      <c r="E7" s="213">
        <v>80</v>
      </c>
      <c r="F7" s="212">
        <v>0</v>
      </c>
      <c r="G7" s="213">
        <v>0</v>
      </c>
      <c r="H7" s="212">
        <v>10</v>
      </c>
      <c r="I7" s="213">
        <v>80</v>
      </c>
      <c r="J7" s="212">
        <v>0</v>
      </c>
      <c r="K7" s="212">
        <v>0</v>
      </c>
      <c r="L7" s="212">
        <v>0</v>
      </c>
      <c r="M7" s="212">
        <v>0</v>
      </c>
      <c r="O7" s="218" t="s">
        <v>594</v>
      </c>
      <c r="P7" s="212" t="s">
        <v>437</v>
      </c>
      <c r="Q7" s="213">
        <v>32550</v>
      </c>
      <c r="R7" s="213">
        <v>32550</v>
      </c>
      <c r="S7" s="212">
        <v>0</v>
      </c>
      <c r="T7" s="212">
        <v>0</v>
      </c>
      <c r="U7" s="212">
        <v>0</v>
      </c>
    </row>
    <row r="8" spans="1:21" ht="30" x14ac:dyDescent="0.25">
      <c r="A8" s="212" t="s">
        <v>514</v>
      </c>
      <c r="B8" s="212" t="s">
        <v>425</v>
      </c>
      <c r="C8" s="212">
        <v>1</v>
      </c>
      <c r="D8" s="213">
        <v>133940</v>
      </c>
      <c r="E8" s="213">
        <v>133940</v>
      </c>
      <c r="F8" s="212">
        <v>0</v>
      </c>
      <c r="G8" s="213">
        <v>0</v>
      </c>
      <c r="H8" s="212">
        <v>1</v>
      </c>
      <c r="I8" s="213">
        <v>133940</v>
      </c>
      <c r="J8" s="212">
        <v>0</v>
      </c>
      <c r="K8" s="213">
        <v>0</v>
      </c>
      <c r="L8" s="212">
        <v>0</v>
      </c>
      <c r="M8" s="212">
        <v>0</v>
      </c>
      <c r="O8" s="218" t="s">
        <v>595</v>
      </c>
      <c r="P8" s="212" t="s">
        <v>437</v>
      </c>
      <c r="Q8" s="213">
        <v>59360</v>
      </c>
      <c r="R8" s="213">
        <v>0</v>
      </c>
      <c r="S8" s="212">
        <v>0</v>
      </c>
      <c r="T8" s="212">
        <v>0</v>
      </c>
      <c r="U8" s="213">
        <v>59360</v>
      </c>
    </row>
    <row r="9" spans="1:21" ht="30" x14ac:dyDescent="0.25">
      <c r="A9" s="212" t="s">
        <v>515</v>
      </c>
      <c r="B9" s="212" t="s">
        <v>145</v>
      </c>
      <c r="C9" s="212">
        <v>50</v>
      </c>
      <c r="D9" s="213">
        <v>15</v>
      </c>
      <c r="E9" s="213">
        <v>750</v>
      </c>
      <c r="F9" s="212">
        <v>0</v>
      </c>
      <c r="G9" s="213">
        <v>0</v>
      </c>
      <c r="H9" s="212">
        <v>0</v>
      </c>
      <c r="I9" s="213">
        <v>0</v>
      </c>
      <c r="J9" s="212">
        <v>0</v>
      </c>
      <c r="K9" s="213">
        <v>0</v>
      </c>
      <c r="L9" s="212">
        <v>50</v>
      </c>
      <c r="M9" s="212">
        <v>750</v>
      </c>
      <c r="O9" s="218" t="s">
        <v>596</v>
      </c>
      <c r="P9" s="212" t="s">
        <v>437</v>
      </c>
      <c r="Q9" s="213">
        <v>59130</v>
      </c>
      <c r="R9" s="213">
        <v>59130</v>
      </c>
      <c r="S9" s="212">
        <v>0</v>
      </c>
      <c r="T9" s="212">
        <v>0</v>
      </c>
      <c r="U9" s="212">
        <v>0</v>
      </c>
    </row>
    <row r="10" spans="1:21" ht="30" x14ac:dyDescent="0.25">
      <c r="A10" s="212" t="s">
        <v>516</v>
      </c>
      <c r="B10" s="212" t="s">
        <v>140</v>
      </c>
      <c r="C10" s="212">
        <v>66</v>
      </c>
      <c r="D10" s="212">
        <v>50</v>
      </c>
      <c r="E10" s="213">
        <v>3300</v>
      </c>
      <c r="F10" s="212">
        <v>0</v>
      </c>
      <c r="G10" s="213">
        <v>0</v>
      </c>
      <c r="H10" s="212">
        <v>1</v>
      </c>
      <c r="I10" s="213">
        <v>50</v>
      </c>
      <c r="J10" s="212">
        <v>20</v>
      </c>
      <c r="K10" s="213">
        <v>1000</v>
      </c>
      <c r="L10" s="212">
        <v>45</v>
      </c>
      <c r="M10" s="213">
        <v>2250</v>
      </c>
      <c r="O10" s="218" t="s">
        <v>597</v>
      </c>
      <c r="P10" s="212" t="s">
        <v>437</v>
      </c>
      <c r="Q10" s="213">
        <v>114360</v>
      </c>
      <c r="R10" s="213">
        <v>0</v>
      </c>
      <c r="S10" s="213">
        <v>114360</v>
      </c>
      <c r="T10" s="212">
        <v>0</v>
      </c>
      <c r="U10" s="212">
        <v>0</v>
      </c>
    </row>
    <row r="11" spans="1:21" ht="30" x14ac:dyDescent="0.25">
      <c r="A11" s="212" t="s">
        <v>534</v>
      </c>
      <c r="B11" s="212" t="s">
        <v>145</v>
      </c>
      <c r="C11" s="212">
        <v>100</v>
      </c>
      <c r="D11" s="212">
        <v>20</v>
      </c>
      <c r="E11" s="213">
        <v>2000</v>
      </c>
      <c r="F11" s="212">
        <v>100</v>
      </c>
      <c r="G11" s="213">
        <v>2000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O11" s="218" t="s">
        <v>598</v>
      </c>
      <c r="P11" s="212" t="s">
        <v>437</v>
      </c>
      <c r="Q11" s="213">
        <v>171850</v>
      </c>
      <c r="R11" s="213">
        <v>0</v>
      </c>
      <c r="S11" s="213">
        <v>0</v>
      </c>
      <c r="T11" s="213">
        <v>171850</v>
      </c>
      <c r="U11" s="212">
        <v>0</v>
      </c>
    </row>
    <row r="12" spans="1:21" ht="45" x14ac:dyDescent="0.25">
      <c r="A12" s="214" t="s">
        <v>535</v>
      </c>
      <c r="B12" s="212" t="s">
        <v>145</v>
      </c>
      <c r="C12" s="212">
        <v>2</v>
      </c>
      <c r="D12" s="213">
        <v>1400</v>
      </c>
      <c r="E12" s="213">
        <v>2800</v>
      </c>
      <c r="F12" s="212">
        <v>2</v>
      </c>
      <c r="G12" s="213">
        <v>2800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O12" s="218" t="s">
        <v>599</v>
      </c>
      <c r="P12" s="212" t="s">
        <v>437</v>
      </c>
      <c r="Q12" s="213">
        <v>203750</v>
      </c>
      <c r="R12" s="213">
        <v>0</v>
      </c>
      <c r="S12" s="213">
        <v>0</v>
      </c>
      <c r="T12" s="213">
        <v>203750</v>
      </c>
      <c r="U12" s="212">
        <v>0</v>
      </c>
    </row>
    <row r="13" spans="1:21" ht="30" x14ac:dyDescent="0.25">
      <c r="A13" s="212" t="s">
        <v>536</v>
      </c>
      <c r="B13" s="212" t="s">
        <v>142</v>
      </c>
      <c r="C13" s="212">
        <v>5</v>
      </c>
      <c r="D13" s="213">
        <v>900</v>
      </c>
      <c r="E13" s="213">
        <v>4500</v>
      </c>
      <c r="F13" s="212">
        <v>0</v>
      </c>
      <c r="G13" s="213">
        <v>0</v>
      </c>
      <c r="H13" s="212">
        <v>5</v>
      </c>
      <c r="I13" s="213">
        <v>4500</v>
      </c>
      <c r="J13" s="212">
        <v>0</v>
      </c>
      <c r="K13" s="213">
        <v>0</v>
      </c>
      <c r="L13" s="212">
        <v>0</v>
      </c>
      <c r="M13" s="212">
        <v>0</v>
      </c>
      <c r="O13" s="218" t="s">
        <v>600</v>
      </c>
      <c r="P13" s="212" t="s">
        <v>437</v>
      </c>
      <c r="Q13" s="213">
        <v>66050</v>
      </c>
      <c r="R13" s="212">
        <v>0</v>
      </c>
      <c r="S13" s="213">
        <v>66050</v>
      </c>
      <c r="T13" s="212">
        <v>0</v>
      </c>
      <c r="U13" s="212">
        <v>0</v>
      </c>
    </row>
    <row r="14" spans="1:21" ht="45" x14ac:dyDescent="0.25">
      <c r="A14" s="212" t="s">
        <v>537</v>
      </c>
      <c r="B14" s="212" t="s">
        <v>145</v>
      </c>
      <c r="C14" s="212">
        <v>4</v>
      </c>
      <c r="D14" s="213">
        <v>250</v>
      </c>
      <c r="E14" s="213">
        <v>1000</v>
      </c>
      <c r="F14" s="212">
        <v>0</v>
      </c>
      <c r="G14" s="213">
        <v>0</v>
      </c>
      <c r="H14" s="212">
        <v>4</v>
      </c>
      <c r="I14" s="213">
        <v>1000</v>
      </c>
      <c r="J14" s="212">
        <v>0</v>
      </c>
      <c r="K14" s="212">
        <v>0</v>
      </c>
      <c r="L14" s="212">
        <v>0</v>
      </c>
      <c r="M14" s="212">
        <v>0</v>
      </c>
      <c r="O14" s="218" t="s">
        <v>601</v>
      </c>
      <c r="P14" s="212" t="s">
        <v>437</v>
      </c>
      <c r="Q14" s="213">
        <v>108000</v>
      </c>
      <c r="R14" s="213">
        <v>26800</v>
      </c>
      <c r="S14" s="213">
        <v>26800</v>
      </c>
      <c r="T14" s="213">
        <v>27200</v>
      </c>
      <c r="U14" s="213">
        <v>27200</v>
      </c>
    </row>
    <row r="15" spans="1:21" x14ac:dyDescent="0.25">
      <c r="A15" s="212" t="s">
        <v>517</v>
      </c>
      <c r="B15" s="212" t="s">
        <v>145</v>
      </c>
      <c r="C15" s="212">
        <v>40</v>
      </c>
      <c r="D15" s="213">
        <v>500</v>
      </c>
      <c r="E15" s="213">
        <v>20000</v>
      </c>
      <c r="F15" s="212">
        <v>0</v>
      </c>
      <c r="G15" s="213">
        <v>0</v>
      </c>
      <c r="H15" s="212">
        <v>40</v>
      </c>
      <c r="I15" s="213">
        <v>20000</v>
      </c>
      <c r="J15" s="212">
        <v>0</v>
      </c>
      <c r="K15" s="212">
        <v>0</v>
      </c>
      <c r="L15" s="212">
        <v>0</v>
      </c>
      <c r="M15" s="212">
        <v>0</v>
      </c>
      <c r="O15" s="218" t="s">
        <v>602</v>
      </c>
      <c r="P15" s="212" t="s">
        <v>192</v>
      </c>
      <c r="Q15" s="213">
        <v>115500</v>
      </c>
      <c r="R15" s="213">
        <v>0</v>
      </c>
      <c r="S15" s="213">
        <v>115500</v>
      </c>
      <c r="T15" s="212">
        <v>0</v>
      </c>
      <c r="U15" s="212">
        <v>0</v>
      </c>
    </row>
    <row r="16" spans="1:21" ht="30" x14ac:dyDescent="0.25">
      <c r="A16" s="212" t="s">
        <v>538</v>
      </c>
      <c r="B16" s="212" t="s">
        <v>145</v>
      </c>
      <c r="C16" s="212">
        <v>10</v>
      </c>
      <c r="D16" s="213">
        <v>195</v>
      </c>
      <c r="E16" s="213">
        <v>1950</v>
      </c>
      <c r="F16" s="212">
        <v>0</v>
      </c>
      <c r="G16" s="213">
        <v>0</v>
      </c>
      <c r="H16" s="212">
        <v>10</v>
      </c>
      <c r="I16" s="213">
        <v>1950</v>
      </c>
      <c r="J16" s="212">
        <v>0</v>
      </c>
      <c r="K16" s="212">
        <v>0</v>
      </c>
      <c r="L16" s="212">
        <v>0</v>
      </c>
      <c r="M16" s="212">
        <v>0</v>
      </c>
      <c r="O16" s="218" t="s">
        <v>603</v>
      </c>
      <c r="P16" s="212" t="s">
        <v>192</v>
      </c>
      <c r="Q16" s="213">
        <v>22000</v>
      </c>
      <c r="R16" s="213">
        <v>22000</v>
      </c>
      <c r="S16" s="213">
        <v>0</v>
      </c>
      <c r="T16" s="213">
        <v>0</v>
      </c>
      <c r="U16" s="212">
        <v>0</v>
      </c>
    </row>
    <row r="17" spans="1:21" x14ac:dyDescent="0.25">
      <c r="A17" s="212" t="s">
        <v>539</v>
      </c>
      <c r="B17" s="212" t="s">
        <v>145</v>
      </c>
      <c r="C17" s="212">
        <v>4</v>
      </c>
      <c r="D17" s="213">
        <v>2000</v>
      </c>
      <c r="E17" s="213">
        <v>8000</v>
      </c>
      <c r="F17" s="212">
        <v>0</v>
      </c>
      <c r="G17" s="213">
        <v>0</v>
      </c>
      <c r="H17" s="212">
        <v>2</v>
      </c>
      <c r="I17" s="213">
        <v>4000</v>
      </c>
      <c r="J17" s="212">
        <v>0</v>
      </c>
      <c r="K17" s="212">
        <v>0</v>
      </c>
      <c r="L17" s="212">
        <v>2</v>
      </c>
      <c r="M17" s="213">
        <v>4000</v>
      </c>
      <c r="O17" s="218" t="s">
        <v>604</v>
      </c>
      <c r="P17" s="212" t="s">
        <v>192</v>
      </c>
      <c r="Q17" s="213">
        <v>22000</v>
      </c>
      <c r="R17" s="213">
        <v>22000</v>
      </c>
      <c r="S17" s="213">
        <v>0</v>
      </c>
      <c r="T17" s="212">
        <v>0</v>
      </c>
      <c r="U17" s="212">
        <v>0</v>
      </c>
    </row>
    <row r="18" spans="1:21" x14ac:dyDescent="0.25">
      <c r="A18" s="212" t="s">
        <v>518</v>
      </c>
      <c r="B18" s="212" t="s">
        <v>145</v>
      </c>
      <c r="C18" s="212">
        <v>2</v>
      </c>
      <c r="D18" s="213">
        <v>500</v>
      </c>
      <c r="E18" s="213">
        <v>1000</v>
      </c>
      <c r="F18" s="212">
        <v>2</v>
      </c>
      <c r="G18" s="213">
        <v>1000</v>
      </c>
      <c r="H18" s="212">
        <v>0</v>
      </c>
      <c r="I18" s="213">
        <v>0</v>
      </c>
      <c r="J18" s="212">
        <v>0</v>
      </c>
      <c r="K18" s="212">
        <v>0</v>
      </c>
      <c r="L18" s="212">
        <v>0</v>
      </c>
      <c r="M18" s="212">
        <v>0</v>
      </c>
      <c r="O18" s="218" t="s">
        <v>605</v>
      </c>
      <c r="P18" s="212" t="s">
        <v>192</v>
      </c>
      <c r="Q18" s="213">
        <v>224400</v>
      </c>
      <c r="R18" s="213">
        <v>0</v>
      </c>
      <c r="S18" s="213">
        <v>224400</v>
      </c>
      <c r="T18" s="212">
        <v>0</v>
      </c>
      <c r="U18" s="212">
        <v>0</v>
      </c>
    </row>
    <row r="19" spans="1:21" ht="30" x14ac:dyDescent="0.25">
      <c r="A19" s="212" t="s">
        <v>540</v>
      </c>
      <c r="B19" s="212" t="s">
        <v>145</v>
      </c>
      <c r="C19" s="212">
        <v>250</v>
      </c>
      <c r="D19" s="212">
        <v>600</v>
      </c>
      <c r="E19" s="213">
        <v>150000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250</v>
      </c>
      <c r="M19" s="213">
        <v>150000</v>
      </c>
      <c r="O19" s="218" t="s">
        <v>606</v>
      </c>
      <c r="P19" s="212" t="s">
        <v>191</v>
      </c>
      <c r="Q19" s="213">
        <v>339750</v>
      </c>
      <c r="R19" s="213">
        <v>85200</v>
      </c>
      <c r="S19" s="213">
        <v>84800</v>
      </c>
      <c r="T19" s="213">
        <v>84800</v>
      </c>
      <c r="U19" s="213">
        <v>84950</v>
      </c>
    </row>
    <row r="20" spans="1:21" ht="30" x14ac:dyDescent="0.25">
      <c r="A20" s="212" t="s">
        <v>541</v>
      </c>
      <c r="B20" s="212" t="s">
        <v>145</v>
      </c>
      <c r="C20" s="212">
        <v>37</v>
      </c>
      <c r="D20" s="212">
        <v>500</v>
      </c>
      <c r="E20" s="213">
        <v>18500</v>
      </c>
      <c r="F20" s="212">
        <v>17</v>
      </c>
      <c r="G20" s="213">
        <v>8500</v>
      </c>
      <c r="H20" s="212">
        <v>10</v>
      </c>
      <c r="I20" s="213">
        <v>5000</v>
      </c>
      <c r="J20" s="212">
        <v>0</v>
      </c>
      <c r="K20" s="212">
        <v>0</v>
      </c>
      <c r="L20" s="212">
        <v>10</v>
      </c>
      <c r="M20" s="213">
        <v>5000</v>
      </c>
      <c r="O20" s="218" t="s">
        <v>607</v>
      </c>
      <c r="P20" s="212" t="s">
        <v>191</v>
      </c>
      <c r="Q20" s="213">
        <v>308800</v>
      </c>
      <c r="R20" s="213">
        <v>156900</v>
      </c>
      <c r="S20" s="212">
        <v>0</v>
      </c>
      <c r="T20" s="213">
        <v>151900</v>
      </c>
      <c r="U20" s="212">
        <v>0</v>
      </c>
    </row>
    <row r="21" spans="1:21" x14ac:dyDescent="0.25">
      <c r="A21" s="212" t="s">
        <v>165</v>
      </c>
      <c r="B21" s="212" t="s">
        <v>148</v>
      </c>
      <c r="C21" s="212">
        <v>2</v>
      </c>
      <c r="D21" s="212">
        <v>145</v>
      </c>
      <c r="E21" s="213">
        <v>290</v>
      </c>
      <c r="F21" s="212">
        <v>0</v>
      </c>
      <c r="G21" s="213">
        <v>0</v>
      </c>
      <c r="H21" s="212">
        <v>2</v>
      </c>
      <c r="I21" s="212">
        <v>290</v>
      </c>
      <c r="J21" s="212">
        <v>0</v>
      </c>
      <c r="K21" s="212">
        <v>0</v>
      </c>
      <c r="L21" s="212">
        <v>0</v>
      </c>
      <c r="M21" s="212">
        <v>0</v>
      </c>
      <c r="O21" s="218" t="s">
        <v>608</v>
      </c>
      <c r="P21" s="212" t="s">
        <v>191</v>
      </c>
      <c r="Q21" s="213">
        <v>26800</v>
      </c>
      <c r="R21" s="213">
        <v>3250</v>
      </c>
      <c r="S21" s="213">
        <v>12750</v>
      </c>
      <c r="T21" s="213">
        <v>5400</v>
      </c>
      <c r="U21" s="213">
        <v>5400</v>
      </c>
    </row>
    <row r="22" spans="1:21" x14ac:dyDescent="0.25">
      <c r="A22" s="212" t="s">
        <v>542</v>
      </c>
      <c r="B22" s="212" t="s">
        <v>223</v>
      </c>
      <c r="C22" s="212">
        <v>30</v>
      </c>
      <c r="D22" s="212">
        <v>300</v>
      </c>
      <c r="E22" s="213">
        <v>9000</v>
      </c>
      <c r="F22" s="212">
        <v>30</v>
      </c>
      <c r="G22" s="213">
        <v>9000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  <c r="O22" s="218" t="s">
        <v>609</v>
      </c>
      <c r="P22" s="212" t="s">
        <v>192</v>
      </c>
      <c r="Q22" s="213">
        <v>224400</v>
      </c>
      <c r="R22" s="213">
        <v>224400</v>
      </c>
      <c r="S22" s="213">
        <v>0</v>
      </c>
      <c r="T22" s="213">
        <v>0</v>
      </c>
      <c r="U22" s="212">
        <v>0</v>
      </c>
    </row>
    <row r="23" spans="1:21" x14ac:dyDescent="0.25">
      <c r="A23" s="212" t="s">
        <v>543</v>
      </c>
      <c r="B23" s="212" t="s">
        <v>143</v>
      </c>
      <c r="C23" s="212">
        <v>1</v>
      </c>
      <c r="D23" s="213">
        <v>2000</v>
      </c>
      <c r="E23" s="213">
        <v>2000</v>
      </c>
      <c r="F23" s="212">
        <v>0</v>
      </c>
      <c r="G23" s="213">
        <v>0</v>
      </c>
      <c r="H23" s="212">
        <v>1</v>
      </c>
      <c r="I23" s="213">
        <v>2000</v>
      </c>
      <c r="J23" s="212">
        <v>0</v>
      </c>
      <c r="K23" s="213">
        <v>0</v>
      </c>
      <c r="L23" s="212">
        <v>0</v>
      </c>
      <c r="M23" s="212">
        <v>0</v>
      </c>
      <c r="O23" s="218" t="s">
        <v>610</v>
      </c>
      <c r="P23" s="212" t="s">
        <v>235</v>
      </c>
      <c r="Q23" s="213">
        <v>133940</v>
      </c>
      <c r="R23" s="213">
        <v>0</v>
      </c>
      <c r="S23" s="213">
        <v>133940</v>
      </c>
      <c r="T23" s="212">
        <v>0</v>
      </c>
      <c r="U23" s="212">
        <v>0</v>
      </c>
    </row>
    <row r="24" spans="1:21" x14ac:dyDescent="0.25">
      <c r="A24" s="212" t="s">
        <v>544</v>
      </c>
      <c r="B24" s="212" t="s">
        <v>145</v>
      </c>
      <c r="C24" s="212">
        <v>70</v>
      </c>
      <c r="D24" s="213">
        <v>50</v>
      </c>
      <c r="E24" s="213">
        <v>3500</v>
      </c>
      <c r="F24" s="212">
        <v>0</v>
      </c>
      <c r="G24" s="213">
        <v>0</v>
      </c>
      <c r="H24" s="212">
        <v>70</v>
      </c>
      <c r="I24" s="213">
        <v>3500</v>
      </c>
      <c r="J24" s="212">
        <v>0</v>
      </c>
      <c r="K24" s="213">
        <v>0</v>
      </c>
      <c r="L24" s="212">
        <v>0</v>
      </c>
      <c r="M24" s="212">
        <v>0</v>
      </c>
      <c r="O24" s="218" t="s">
        <v>611</v>
      </c>
      <c r="P24" s="212" t="s">
        <v>192</v>
      </c>
      <c r="Q24" s="213">
        <v>231000</v>
      </c>
      <c r="R24" s="213">
        <v>231000</v>
      </c>
      <c r="S24" s="212">
        <v>0</v>
      </c>
      <c r="T24" s="212">
        <v>0</v>
      </c>
      <c r="U24" s="212">
        <v>0</v>
      </c>
    </row>
    <row r="25" spans="1:21" x14ac:dyDescent="0.25">
      <c r="A25" s="212" t="s">
        <v>166</v>
      </c>
      <c r="B25" s="212" t="s">
        <v>143</v>
      </c>
      <c r="C25" s="212">
        <v>2</v>
      </c>
      <c r="D25" s="213">
        <v>1975</v>
      </c>
      <c r="E25" s="213">
        <v>3950</v>
      </c>
      <c r="F25" s="212">
        <v>0</v>
      </c>
      <c r="G25" s="213">
        <v>0</v>
      </c>
      <c r="H25" s="212">
        <v>1</v>
      </c>
      <c r="I25" s="213">
        <v>1975</v>
      </c>
      <c r="J25" s="212">
        <v>1</v>
      </c>
      <c r="K25" s="213">
        <v>1975</v>
      </c>
      <c r="L25" s="212">
        <v>0</v>
      </c>
      <c r="M25" s="212">
        <v>0</v>
      </c>
      <c r="O25" s="218" t="s">
        <v>612</v>
      </c>
      <c r="P25" s="212" t="s">
        <v>192</v>
      </c>
      <c r="Q25" s="213">
        <v>115500</v>
      </c>
      <c r="R25" s="213">
        <v>0</v>
      </c>
      <c r="S25" s="212">
        <v>0</v>
      </c>
      <c r="T25" s="213">
        <v>115500</v>
      </c>
      <c r="U25" s="212">
        <v>0</v>
      </c>
    </row>
    <row r="26" spans="1:21" x14ac:dyDescent="0.25">
      <c r="A26" s="212" t="s">
        <v>545</v>
      </c>
      <c r="B26" s="212" t="s">
        <v>495</v>
      </c>
      <c r="C26" s="212">
        <v>200</v>
      </c>
      <c r="D26" s="213">
        <v>80</v>
      </c>
      <c r="E26" s="213">
        <v>16000</v>
      </c>
      <c r="F26" s="212">
        <v>100</v>
      </c>
      <c r="G26" s="213">
        <v>8000</v>
      </c>
      <c r="H26" s="212">
        <v>0</v>
      </c>
      <c r="I26" s="213">
        <v>0</v>
      </c>
      <c r="J26" s="212">
        <v>100</v>
      </c>
      <c r="K26" s="213">
        <v>8000</v>
      </c>
      <c r="L26" s="212">
        <v>0</v>
      </c>
      <c r="M26" s="212">
        <v>0</v>
      </c>
      <c r="O26" s="218" t="s">
        <v>613</v>
      </c>
      <c r="P26" s="212" t="s">
        <v>192</v>
      </c>
      <c r="Q26" s="213">
        <v>115500</v>
      </c>
      <c r="R26" s="213">
        <v>0</v>
      </c>
      <c r="S26" s="213">
        <v>115500</v>
      </c>
      <c r="T26" s="212">
        <v>0</v>
      </c>
      <c r="U26" s="212">
        <v>0</v>
      </c>
    </row>
    <row r="27" spans="1:21" ht="30" x14ac:dyDescent="0.25">
      <c r="A27" s="212" t="s">
        <v>167</v>
      </c>
      <c r="B27" s="212" t="s">
        <v>143</v>
      </c>
      <c r="C27" s="212">
        <v>3</v>
      </c>
      <c r="D27" s="213">
        <v>55</v>
      </c>
      <c r="E27" s="213">
        <v>165</v>
      </c>
      <c r="F27" s="212">
        <v>0</v>
      </c>
      <c r="G27" s="213">
        <v>0</v>
      </c>
      <c r="H27" s="212">
        <v>3</v>
      </c>
      <c r="I27" s="212">
        <v>165</v>
      </c>
      <c r="J27" s="212">
        <v>0</v>
      </c>
      <c r="K27" s="213">
        <v>0</v>
      </c>
      <c r="L27" s="212">
        <v>0</v>
      </c>
      <c r="M27" s="212">
        <v>0</v>
      </c>
      <c r="O27" s="218" t="s">
        <v>614</v>
      </c>
      <c r="P27" s="212" t="s">
        <v>191</v>
      </c>
      <c r="Q27" s="213">
        <v>40000</v>
      </c>
      <c r="R27" s="213">
        <v>10000</v>
      </c>
      <c r="S27" s="213">
        <v>10000</v>
      </c>
      <c r="T27" s="213">
        <v>10000</v>
      </c>
      <c r="U27" s="213">
        <v>10000</v>
      </c>
    </row>
    <row r="28" spans="1:21" ht="30" x14ac:dyDescent="0.25">
      <c r="A28" s="212" t="s">
        <v>519</v>
      </c>
      <c r="B28" s="212" t="s">
        <v>145</v>
      </c>
      <c r="C28" s="212">
        <v>5</v>
      </c>
      <c r="D28" s="213">
        <v>675</v>
      </c>
      <c r="E28" s="213">
        <v>3375</v>
      </c>
      <c r="F28" s="212">
        <v>0</v>
      </c>
      <c r="G28" s="213">
        <v>0</v>
      </c>
      <c r="H28" s="212">
        <v>5</v>
      </c>
      <c r="I28" s="213">
        <v>3375</v>
      </c>
      <c r="J28" s="212">
        <v>0</v>
      </c>
      <c r="K28" s="212">
        <v>0</v>
      </c>
      <c r="L28" s="212">
        <v>0</v>
      </c>
      <c r="M28" s="212">
        <v>0</v>
      </c>
      <c r="O28" s="218" t="s">
        <v>615</v>
      </c>
      <c r="P28" s="212" t="s">
        <v>191</v>
      </c>
      <c r="Q28" s="213">
        <v>252000</v>
      </c>
      <c r="R28" s="213">
        <v>63300</v>
      </c>
      <c r="S28" s="213">
        <v>62900</v>
      </c>
      <c r="T28" s="213">
        <v>62900</v>
      </c>
      <c r="U28" s="213">
        <v>62900</v>
      </c>
    </row>
    <row r="29" spans="1:21" ht="45" x14ac:dyDescent="0.25">
      <c r="A29" s="212" t="s">
        <v>546</v>
      </c>
      <c r="B29" s="212" t="s">
        <v>520</v>
      </c>
      <c r="C29" s="212">
        <v>1</v>
      </c>
      <c r="D29" s="213">
        <v>270.39999999999998</v>
      </c>
      <c r="E29" s="213">
        <v>270.39999999999998</v>
      </c>
      <c r="F29" s="212">
        <v>0</v>
      </c>
      <c r="G29" s="213">
        <v>0</v>
      </c>
      <c r="H29" s="212">
        <v>1</v>
      </c>
      <c r="I29" s="213">
        <v>270.39999999999998</v>
      </c>
      <c r="J29" s="212">
        <v>0</v>
      </c>
      <c r="K29" s="213">
        <v>0</v>
      </c>
      <c r="L29" s="212">
        <v>0</v>
      </c>
      <c r="M29" s="212">
        <v>0</v>
      </c>
      <c r="O29" s="218" t="s">
        <v>616</v>
      </c>
      <c r="P29" s="212" t="s">
        <v>237</v>
      </c>
      <c r="Q29" s="213">
        <v>28930</v>
      </c>
      <c r="R29" s="213">
        <v>28930</v>
      </c>
      <c r="S29" s="213">
        <v>0</v>
      </c>
      <c r="T29" s="212">
        <v>0</v>
      </c>
      <c r="U29" s="212">
        <v>0</v>
      </c>
    </row>
    <row r="30" spans="1:21" ht="30" x14ac:dyDescent="0.25">
      <c r="A30" s="212" t="s">
        <v>547</v>
      </c>
      <c r="B30" s="212" t="s">
        <v>142</v>
      </c>
      <c r="C30" s="212">
        <v>1</v>
      </c>
      <c r="D30" s="213">
        <v>2500</v>
      </c>
      <c r="E30" s="213">
        <v>2500</v>
      </c>
      <c r="F30" s="212">
        <v>1</v>
      </c>
      <c r="G30" s="213">
        <v>2500</v>
      </c>
      <c r="H30" s="212">
        <v>0</v>
      </c>
      <c r="I30" s="213">
        <v>0</v>
      </c>
      <c r="J30" s="212">
        <v>0</v>
      </c>
      <c r="K30" s="213">
        <v>0</v>
      </c>
      <c r="L30" s="212">
        <v>0</v>
      </c>
      <c r="M30" s="212">
        <v>0</v>
      </c>
      <c r="O30" s="218" t="s">
        <v>617</v>
      </c>
      <c r="P30" s="212" t="s">
        <v>237</v>
      </c>
      <c r="Q30" s="213">
        <v>30528.2</v>
      </c>
      <c r="R30" s="212">
        <v>0</v>
      </c>
      <c r="S30" s="213">
        <v>30528.2</v>
      </c>
      <c r="T30" s="212">
        <v>0</v>
      </c>
      <c r="U30" s="212">
        <v>0</v>
      </c>
    </row>
    <row r="31" spans="1:21" ht="60" x14ac:dyDescent="0.25">
      <c r="A31" s="212" t="s">
        <v>548</v>
      </c>
      <c r="B31" s="212" t="s">
        <v>145</v>
      </c>
      <c r="C31" s="212">
        <v>2</v>
      </c>
      <c r="D31" s="213">
        <v>1500</v>
      </c>
      <c r="E31" s="213">
        <v>3000</v>
      </c>
      <c r="F31" s="212">
        <v>0</v>
      </c>
      <c r="G31" s="213">
        <v>0</v>
      </c>
      <c r="H31" s="212">
        <v>2</v>
      </c>
      <c r="I31" s="213">
        <v>3000</v>
      </c>
      <c r="J31" s="212">
        <v>0</v>
      </c>
      <c r="K31" s="213">
        <v>0</v>
      </c>
      <c r="L31" s="212">
        <v>0</v>
      </c>
      <c r="M31" s="212">
        <v>0</v>
      </c>
      <c r="O31" s="218" t="s">
        <v>618</v>
      </c>
      <c r="P31" s="212" t="s">
        <v>237</v>
      </c>
      <c r="Q31" s="213">
        <v>23930</v>
      </c>
      <c r="R31" s="213">
        <v>0</v>
      </c>
      <c r="S31" s="213">
        <v>0</v>
      </c>
      <c r="T31" s="212">
        <v>0</v>
      </c>
      <c r="U31" s="213">
        <v>23930</v>
      </c>
    </row>
    <row r="32" spans="1:21" ht="45" x14ac:dyDescent="0.25">
      <c r="A32" s="212" t="s">
        <v>169</v>
      </c>
      <c r="B32" s="212" t="s">
        <v>142</v>
      </c>
      <c r="C32" s="212">
        <v>2</v>
      </c>
      <c r="D32" s="212">
        <v>295</v>
      </c>
      <c r="E32" s="213">
        <v>590</v>
      </c>
      <c r="F32" s="212">
        <v>0</v>
      </c>
      <c r="G32" s="213">
        <v>0</v>
      </c>
      <c r="H32" s="212">
        <v>2</v>
      </c>
      <c r="I32" s="213">
        <v>590</v>
      </c>
      <c r="J32" s="212">
        <v>0</v>
      </c>
      <c r="K32" s="213">
        <v>0</v>
      </c>
      <c r="L32" s="212">
        <v>0</v>
      </c>
      <c r="M32" s="212">
        <v>0</v>
      </c>
      <c r="O32" s="218" t="s">
        <v>619</v>
      </c>
      <c r="P32" s="212" t="s">
        <v>237</v>
      </c>
      <c r="Q32" s="213">
        <v>33355</v>
      </c>
      <c r="R32" s="213">
        <v>0</v>
      </c>
      <c r="S32" s="213">
        <v>33355</v>
      </c>
      <c r="T32" s="213">
        <v>0</v>
      </c>
      <c r="U32" s="212">
        <v>0</v>
      </c>
    </row>
    <row r="33" spans="1:21" ht="30" x14ac:dyDescent="0.25">
      <c r="A33" s="212" t="s">
        <v>549</v>
      </c>
      <c r="B33" s="212" t="s">
        <v>495</v>
      </c>
      <c r="C33" s="212">
        <v>4</v>
      </c>
      <c r="D33" s="213">
        <v>20000</v>
      </c>
      <c r="E33" s="213">
        <v>80000</v>
      </c>
      <c r="F33" s="212">
        <v>1</v>
      </c>
      <c r="G33" s="213">
        <v>20000</v>
      </c>
      <c r="H33" s="212">
        <v>1</v>
      </c>
      <c r="I33" s="213">
        <v>20000</v>
      </c>
      <c r="J33" s="212">
        <v>1</v>
      </c>
      <c r="K33" s="213">
        <v>20000</v>
      </c>
      <c r="L33" s="212">
        <v>1</v>
      </c>
      <c r="M33" s="213">
        <v>20000</v>
      </c>
      <c r="O33" s="218" t="s">
        <v>620</v>
      </c>
      <c r="P33" s="212" t="s">
        <v>237</v>
      </c>
      <c r="Q33" s="213">
        <v>36980</v>
      </c>
      <c r="R33" s="213">
        <v>0</v>
      </c>
      <c r="S33" s="212">
        <v>0</v>
      </c>
      <c r="T33" s="213">
        <v>36980</v>
      </c>
      <c r="U33" s="212">
        <v>0</v>
      </c>
    </row>
    <row r="34" spans="1:21" ht="45" x14ac:dyDescent="0.25">
      <c r="A34" s="212" t="s">
        <v>549</v>
      </c>
      <c r="B34" s="212" t="s">
        <v>495</v>
      </c>
      <c r="C34" s="212">
        <v>4</v>
      </c>
      <c r="D34" s="213">
        <v>12500</v>
      </c>
      <c r="E34" s="213">
        <v>50000</v>
      </c>
      <c r="F34" s="212">
        <v>1</v>
      </c>
      <c r="G34" s="213">
        <v>12500</v>
      </c>
      <c r="H34" s="212">
        <v>1</v>
      </c>
      <c r="I34" s="213">
        <v>12500</v>
      </c>
      <c r="J34" s="212">
        <v>1</v>
      </c>
      <c r="K34" s="213">
        <v>12500</v>
      </c>
      <c r="L34" s="212">
        <v>1</v>
      </c>
      <c r="M34" s="213">
        <v>12500</v>
      </c>
      <c r="O34" s="218" t="s">
        <v>621</v>
      </c>
      <c r="P34" s="212" t="s">
        <v>237</v>
      </c>
      <c r="Q34" s="213">
        <v>32230</v>
      </c>
      <c r="R34" s="213">
        <v>0</v>
      </c>
      <c r="S34" s="213">
        <v>0</v>
      </c>
      <c r="T34" s="213">
        <v>0</v>
      </c>
      <c r="U34" s="213">
        <v>32230</v>
      </c>
    </row>
    <row r="35" spans="1:21" ht="30" x14ac:dyDescent="0.25">
      <c r="A35" s="212" t="s">
        <v>549</v>
      </c>
      <c r="B35" s="212" t="s">
        <v>495</v>
      </c>
      <c r="C35" s="212">
        <v>5</v>
      </c>
      <c r="D35" s="213">
        <v>5000</v>
      </c>
      <c r="E35" s="213">
        <v>25000</v>
      </c>
      <c r="F35" s="212">
        <v>3</v>
      </c>
      <c r="G35" s="213">
        <v>15000</v>
      </c>
      <c r="H35" s="212">
        <v>0</v>
      </c>
      <c r="I35" s="212">
        <v>0</v>
      </c>
      <c r="J35" s="212">
        <v>2</v>
      </c>
      <c r="K35" s="213">
        <v>10000</v>
      </c>
      <c r="L35" s="212">
        <v>0</v>
      </c>
      <c r="M35" s="212">
        <v>0</v>
      </c>
      <c r="O35" s="218" t="s">
        <v>622</v>
      </c>
      <c r="P35" s="212" t="s">
        <v>237</v>
      </c>
      <c r="Q35" s="213">
        <v>19780</v>
      </c>
      <c r="R35" s="213">
        <v>19780</v>
      </c>
      <c r="S35" s="213">
        <v>0</v>
      </c>
      <c r="T35" s="212">
        <v>0</v>
      </c>
      <c r="U35" s="212">
        <v>0</v>
      </c>
    </row>
    <row r="36" spans="1:21" ht="60" x14ac:dyDescent="0.25">
      <c r="A36" s="212" t="s">
        <v>550</v>
      </c>
      <c r="B36" s="212" t="s">
        <v>495</v>
      </c>
      <c r="C36" s="212">
        <v>250</v>
      </c>
      <c r="D36" s="213">
        <v>3300</v>
      </c>
      <c r="E36" s="213">
        <v>825000</v>
      </c>
      <c r="F36" s="212">
        <v>0</v>
      </c>
      <c r="G36" s="213">
        <v>0</v>
      </c>
      <c r="H36" s="212">
        <v>0</v>
      </c>
      <c r="I36" s="213">
        <v>0</v>
      </c>
      <c r="J36" s="212">
        <v>0</v>
      </c>
      <c r="K36" s="213">
        <v>0</v>
      </c>
      <c r="L36" s="212">
        <v>250</v>
      </c>
      <c r="M36" s="213">
        <v>825000</v>
      </c>
      <c r="O36" s="218" t="s">
        <v>623</v>
      </c>
      <c r="P36" s="212" t="s">
        <v>237</v>
      </c>
      <c r="Q36" s="213">
        <v>26705</v>
      </c>
      <c r="R36" s="213">
        <v>0</v>
      </c>
      <c r="S36" s="212">
        <v>0</v>
      </c>
      <c r="T36" s="213">
        <v>26705</v>
      </c>
      <c r="U36" s="212">
        <v>0</v>
      </c>
    </row>
    <row r="37" spans="1:21" ht="90" x14ac:dyDescent="0.25">
      <c r="A37" s="212" t="s">
        <v>551</v>
      </c>
      <c r="B37" s="212" t="s">
        <v>145</v>
      </c>
      <c r="C37" s="212">
        <v>460</v>
      </c>
      <c r="D37" s="213">
        <v>25</v>
      </c>
      <c r="E37" s="213">
        <v>11500</v>
      </c>
      <c r="F37" s="212">
        <v>0</v>
      </c>
      <c r="G37" s="213">
        <v>0</v>
      </c>
      <c r="H37" s="212">
        <v>0</v>
      </c>
      <c r="I37" s="213">
        <v>0</v>
      </c>
      <c r="J37" s="212">
        <v>250</v>
      </c>
      <c r="K37" s="213">
        <v>6250</v>
      </c>
      <c r="L37" s="212">
        <v>210</v>
      </c>
      <c r="M37" s="213">
        <v>5250</v>
      </c>
      <c r="O37" s="218" t="s">
        <v>624</v>
      </c>
      <c r="P37" s="212" t="s">
        <v>237</v>
      </c>
      <c r="Q37" s="213">
        <v>30630</v>
      </c>
      <c r="R37" s="213">
        <v>0</v>
      </c>
      <c r="S37" s="213">
        <v>30630</v>
      </c>
      <c r="T37" s="212">
        <v>0</v>
      </c>
      <c r="U37" s="212">
        <v>0</v>
      </c>
    </row>
    <row r="38" spans="1:21" ht="30" x14ac:dyDescent="0.25">
      <c r="A38" s="212" t="s">
        <v>552</v>
      </c>
      <c r="B38" s="212" t="s">
        <v>425</v>
      </c>
      <c r="C38" s="212">
        <v>1</v>
      </c>
      <c r="D38" s="213">
        <v>3000</v>
      </c>
      <c r="E38" s="213">
        <v>3000</v>
      </c>
      <c r="F38" s="212">
        <v>1</v>
      </c>
      <c r="G38" s="213">
        <v>3000</v>
      </c>
      <c r="H38" s="212">
        <v>0</v>
      </c>
      <c r="I38" s="213">
        <v>0</v>
      </c>
      <c r="J38" s="212">
        <v>0</v>
      </c>
      <c r="K38" s="212">
        <v>0</v>
      </c>
      <c r="L38" s="212">
        <v>0</v>
      </c>
      <c r="M38" s="212">
        <v>0</v>
      </c>
      <c r="O38" s="218" t="s">
        <v>625</v>
      </c>
      <c r="P38" s="212" t="s">
        <v>237</v>
      </c>
      <c r="Q38" s="213">
        <v>31265</v>
      </c>
      <c r="R38" s="213">
        <v>0</v>
      </c>
      <c r="S38" s="213">
        <v>31265</v>
      </c>
      <c r="T38" s="212">
        <v>0</v>
      </c>
      <c r="U38" s="212">
        <v>0</v>
      </c>
    </row>
    <row r="39" spans="1:21" ht="30" x14ac:dyDescent="0.25">
      <c r="A39" s="212" t="s">
        <v>170</v>
      </c>
      <c r="B39" s="212" t="s">
        <v>154</v>
      </c>
      <c r="C39" s="212">
        <v>20</v>
      </c>
      <c r="D39" s="213">
        <v>450</v>
      </c>
      <c r="E39" s="213">
        <v>9000</v>
      </c>
      <c r="F39" s="212">
        <v>2</v>
      </c>
      <c r="G39" s="213">
        <v>900</v>
      </c>
      <c r="H39" s="212">
        <v>3</v>
      </c>
      <c r="I39" s="213">
        <v>1350</v>
      </c>
      <c r="J39" s="212">
        <v>12</v>
      </c>
      <c r="K39" s="213">
        <v>5400</v>
      </c>
      <c r="L39" s="212">
        <v>3</v>
      </c>
      <c r="M39" s="213">
        <v>1350</v>
      </c>
      <c r="O39" s="218" t="s">
        <v>626</v>
      </c>
      <c r="P39" s="212" t="s">
        <v>237</v>
      </c>
      <c r="Q39" s="213">
        <v>61530</v>
      </c>
      <c r="R39" s="213">
        <v>0</v>
      </c>
      <c r="S39" s="213">
        <v>61530</v>
      </c>
      <c r="T39" s="212">
        <v>0</v>
      </c>
      <c r="U39" s="212">
        <v>0</v>
      </c>
    </row>
    <row r="40" spans="1:21" ht="30" x14ac:dyDescent="0.25">
      <c r="A40" s="212" t="s">
        <v>171</v>
      </c>
      <c r="B40" s="212" t="s">
        <v>154</v>
      </c>
      <c r="C40" s="212">
        <v>8</v>
      </c>
      <c r="D40" s="213">
        <v>450</v>
      </c>
      <c r="E40" s="213">
        <v>3600</v>
      </c>
      <c r="F40" s="212">
        <v>2</v>
      </c>
      <c r="G40" s="213">
        <v>900</v>
      </c>
      <c r="H40" s="212">
        <v>2</v>
      </c>
      <c r="I40" s="213">
        <v>900</v>
      </c>
      <c r="J40" s="212">
        <v>3</v>
      </c>
      <c r="K40" s="213">
        <v>1350</v>
      </c>
      <c r="L40" s="212">
        <v>1</v>
      </c>
      <c r="M40" s="212">
        <v>450</v>
      </c>
      <c r="O40" s="218" t="s">
        <v>627</v>
      </c>
      <c r="P40" s="212" t="s">
        <v>237</v>
      </c>
      <c r="Q40" s="213">
        <v>70430</v>
      </c>
      <c r="R40" s="213">
        <v>70430</v>
      </c>
      <c r="S40" s="213">
        <v>0</v>
      </c>
      <c r="T40" s="212">
        <v>0</v>
      </c>
      <c r="U40" s="212">
        <v>0</v>
      </c>
    </row>
    <row r="41" spans="1:21" ht="30" x14ac:dyDescent="0.25">
      <c r="A41" s="212" t="s">
        <v>172</v>
      </c>
      <c r="B41" s="212" t="s">
        <v>154</v>
      </c>
      <c r="C41" s="212">
        <v>8</v>
      </c>
      <c r="D41" s="212">
        <v>450</v>
      </c>
      <c r="E41" s="213">
        <v>3600</v>
      </c>
      <c r="F41" s="212">
        <v>2</v>
      </c>
      <c r="G41" s="213">
        <v>900</v>
      </c>
      <c r="H41" s="212">
        <v>2</v>
      </c>
      <c r="I41" s="213">
        <v>900</v>
      </c>
      <c r="J41" s="212">
        <v>3</v>
      </c>
      <c r="K41" s="213">
        <v>1350</v>
      </c>
      <c r="L41" s="212">
        <v>1</v>
      </c>
      <c r="M41" s="212">
        <v>450</v>
      </c>
      <c r="O41" s="218" t="s">
        <v>628</v>
      </c>
      <c r="P41" s="212" t="s">
        <v>197</v>
      </c>
      <c r="Q41" s="213">
        <v>200000</v>
      </c>
      <c r="R41" s="213">
        <v>200000</v>
      </c>
      <c r="S41" s="213">
        <v>0</v>
      </c>
      <c r="T41" s="212">
        <v>0</v>
      </c>
      <c r="U41" s="212">
        <v>0</v>
      </c>
    </row>
    <row r="42" spans="1:21" x14ac:dyDescent="0.25">
      <c r="A42" s="212" t="s">
        <v>173</v>
      </c>
      <c r="B42" s="212" t="s">
        <v>154</v>
      </c>
      <c r="C42" s="212">
        <v>7</v>
      </c>
      <c r="D42" s="213">
        <v>450</v>
      </c>
      <c r="E42" s="213">
        <v>3150</v>
      </c>
      <c r="F42" s="212">
        <v>1</v>
      </c>
      <c r="G42" s="213">
        <v>450</v>
      </c>
      <c r="H42" s="212">
        <v>2</v>
      </c>
      <c r="I42" s="212">
        <v>900</v>
      </c>
      <c r="J42" s="212">
        <v>3</v>
      </c>
      <c r="K42" s="213">
        <v>1350</v>
      </c>
      <c r="L42" s="212">
        <v>1</v>
      </c>
      <c r="M42" s="212">
        <v>450</v>
      </c>
      <c r="Q42" s="220"/>
      <c r="R42" s="220"/>
    </row>
    <row r="43" spans="1:21" x14ac:dyDescent="0.25">
      <c r="A43" s="212" t="s">
        <v>521</v>
      </c>
      <c r="B43" s="212" t="s">
        <v>495</v>
      </c>
      <c r="C43" s="212">
        <v>10</v>
      </c>
      <c r="D43" s="213">
        <v>75</v>
      </c>
      <c r="E43" s="213">
        <v>750</v>
      </c>
      <c r="F43" s="212">
        <v>10</v>
      </c>
      <c r="G43" s="213">
        <v>750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Q43" s="220"/>
      <c r="R43" s="220"/>
    </row>
    <row r="44" spans="1:21" x14ac:dyDescent="0.25">
      <c r="A44" s="212" t="s">
        <v>553</v>
      </c>
      <c r="B44" s="212" t="s">
        <v>495</v>
      </c>
      <c r="C44" s="212">
        <v>10</v>
      </c>
      <c r="D44" s="213">
        <v>250</v>
      </c>
      <c r="E44" s="213">
        <v>2500</v>
      </c>
      <c r="F44" s="212">
        <v>10</v>
      </c>
      <c r="G44" s="213">
        <v>2500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Q44" s="220"/>
      <c r="R44" s="220"/>
    </row>
    <row r="45" spans="1:21" x14ac:dyDescent="0.25">
      <c r="A45" s="212" t="s">
        <v>554</v>
      </c>
      <c r="B45" s="212" t="s">
        <v>495</v>
      </c>
      <c r="C45" s="212">
        <v>6</v>
      </c>
      <c r="D45" s="212">
        <v>750</v>
      </c>
      <c r="E45" s="213">
        <v>4500</v>
      </c>
      <c r="F45" s="212">
        <v>0</v>
      </c>
      <c r="G45" s="213">
        <v>0</v>
      </c>
      <c r="H45" s="212">
        <v>0</v>
      </c>
      <c r="I45" s="213">
        <v>0</v>
      </c>
      <c r="J45" s="212">
        <v>6</v>
      </c>
      <c r="K45" s="213">
        <v>4500</v>
      </c>
      <c r="L45" s="212">
        <v>0</v>
      </c>
      <c r="M45" s="212">
        <v>0</v>
      </c>
      <c r="O45" s="265" t="s">
        <v>199</v>
      </c>
      <c r="P45" s="266"/>
      <c r="Q45" s="266"/>
      <c r="R45" s="266"/>
      <c r="S45" s="272"/>
    </row>
    <row r="46" spans="1:21" x14ac:dyDescent="0.25">
      <c r="A46" s="212" t="s">
        <v>555</v>
      </c>
      <c r="B46" s="212" t="s">
        <v>495</v>
      </c>
      <c r="C46" s="212">
        <v>6</v>
      </c>
      <c r="D46" s="212">
        <v>150</v>
      </c>
      <c r="E46" s="213">
        <v>900</v>
      </c>
      <c r="F46" s="212">
        <v>0</v>
      </c>
      <c r="G46" s="213">
        <v>0</v>
      </c>
      <c r="H46" s="212">
        <v>0</v>
      </c>
      <c r="I46" s="213">
        <v>0</v>
      </c>
      <c r="J46" s="212">
        <v>6</v>
      </c>
      <c r="K46" s="213">
        <v>900</v>
      </c>
      <c r="L46" s="212">
        <v>0</v>
      </c>
      <c r="M46" s="212">
        <v>0</v>
      </c>
      <c r="O46" s="212" t="s">
        <v>104</v>
      </c>
      <c r="P46" s="212" t="s">
        <v>3</v>
      </c>
      <c r="Q46" s="212" t="s">
        <v>106</v>
      </c>
      <c r="R46" s="212" t="s">
        <v>107</v>
      </c>
      <c r="S46" s="212" t="s">
        <v>108</v>
      </c>
    </row>
    <row r="47" spans="1:21" x14ac:dyDescent="0.25">
      <c r="A47" s="212" t="s">
        <v>556</v>
      </c>
      <c r="B47" s="212" t="s">
        <v>145</v>
      </c>
      <c r="C47" s="212">
        <v>18</v>
      </c>
      <c r="D47" s="213">
        <v>500</v>
      </c>
      <c r="E47" s="213">
        <v>9000</v>
      </c>
      <c r="F47" s="212">
        <v>0</v>
      </c>
      <c r="G47" s="213">
        <v>0</v>
      </c>
      <c r="H47" s="212">
        <v>0</v>
      </c>
      <c r="I47" s="213">
        <v>0</v>
      </c>
      <c r="J47" s="212">
        <v>18</v>
      </c>
      <c r="K47" s="213">
        <v>9000</v>
      </c>
      <c r="L47" s="212">
        <v>0</v>
      </c>
      <c r="M47" s="212">
        <v>0</v>
      </c>
      <c r="O47" s="213" t="s">
        <v>112</v>
      </c>
      <c r="P47" s="213">
        <v>1158940</v>
      </c>
      <c r="Q47" s="213">
        <v>133940</v>
      </c>
      <c r="R47" s="212">
        <v>0</v>
      </c>
      <c r="S47" s="213">
        <v>825000</v>
      </c>
    </row>
    <row r="48" spans="1:21" x14ac:dyDescent="0.25">
      <c r="A48" s="212" t="s">
        <v>174</v>
      </c>
      <c r="B48" s="212" t="s">
        <v>140</v>
      </c>
      <c r="C48" s="212">
        <v>22</v>
      </c>
      <c r="D48" s="212">
        <v>80</v>
      </c>
      <c r="E48" s="213">
        <v>1760</v>
      </c>
      <c r="F48" s="212">
        <v>0</v>
      </c>
      <c r="G48" s="213">
        <v>0</v>
      </c>
      <c r="H48" s="212">
        <v>0</v>
      </c>
      <c r="I48" s="213">
        <v>0</v>
      </c>
      <c r="J48" s="212">
        <v>22</v>
      </c>
      <c r="K48" s="213">
        <v>1760</v>
      </c>
      <c r="L48" s="212">
        <v>0</v>
      </c>
      <c r="M48" s="212">
        <v>0</v>
      </c>
      <c r="O48" s="213" t="s">
        <v>113</v>
      </c>
      <c r="P48" s="213">
        <v>67308.2</v>
      </c>
      <c r="Q48" s="213">
        <v>21668.2</v>
      </c>
      <c r="R48" s="213">
        <v>17335</v>
      </c>
      <c r="S48" s="213">
        <v>22175</v>
      </c>
    </row>
    <row r="49" spans="1:19" x14ac:dyDescent="0.25">
      <c r="A49" s="212" t="s">
        <v>557</v>
      </c>
      <c r="B49" s="212" t="s">
        <v>495</v>
      </c>
      <c r="C49" s="212">
        <v>200</v>
      </c>
      <c r="D49" s="212">
        <v>200</v>
      </c>
      <c r="E49" s="213">
        <v>40000</v>
      </c>
      <c r="F49" s="212">
        <v>100</v>
      </c>
      <c r="G49" s="213">
        <v>20000</v>
      </c>
      <c r="H49" s="212">
        <v>0</v>
      </c>
      <c r="I49" s="212">
        <v>0</v>
      </c>
      <c r="J49" s="212">
        <v>100</v>
      </c>
      <c r="K49" s="213">
        <v>20000</v>
      </c>
      <c r="L49" s="212">
        <v>0</v>
      </c>
      <c r="M49" s="212">
        <v>0</v>
      </c>
      <c r="O49" s="213" t="s">
        <v>116</v>
      </c>
      <c r="P49" s="213">
        <v>19250</v>
      </c>
      <c r="Q49" s="213">
        <v>19250</v>
      </c>
      <c r="R49" s="212">
        <v>0</v>
      </c>
      <c r="S49" s="212">
        <v>0</v>
      </c>
    </row>
    <row r="50" spans="1:19" x14ac:dyDescent="0.25">
      <c r="A50" s="212" t="s">
        <v>558</v>
      </c>
      <c r="B50" s="212" t="s">
        <v>495</v>
      </c>
      <c r="C50" s="215">
        <v>1000</v>
      </c>
      <c r="D50" s="212">
        <v>100</v>
      </c>
      <c r="E50" s="213">
        <v>100000</v>
      </c>
      <c r="F50" s="212">
        <v>500</v>
      </c>
      <c r="G50" s="213">
        <v>50000</v>
      </c>
      <c r="H50" s="212">
        <v>0</v>
      </c>
      <c r="I50" s="213">
        <v>0</v>
      </c>
      <c r="J50" s="212">
        <v>500</v>
      </c>
      <c r="K50" s="213">
        <v>50000</v>
      </c>
      <c r="L50" s="212">
        <v>0</v>
      </c>
      <c r="M50" s="212">
        <v>0</v>
      </c>
      <c r="O50" s="212" t="s">
        <v>117</v>
      </c>
      <c r="P50" s="213">
        <v>333260</v>
      </c>
      <c r="Q50" s="213">
        <v>94550</v>
      </c>
      <c r="R50" s="213">
        <v>19960</v>
      </c>
      <c r="S50" s="213">
        <v>170760</v>
      </c>
    </row>
    <row r="51" spans="1:19" x14ac:dyDescent="0.25">
      <c r="A51" s="212" t="s">
        <v>559</v>
      </c>
      <c r="B51" s="212" t="s">
        <v>145</v>
      </c>
      <c r="C51" s="212">
        <v>30</v>
      </c>
      <c r="D51" s="213">
        <v>1480</v>
      </c>
      <c r="E51" s="213">
        <v>44400</v>
      </c>
      <c r="F51" s="212">
        <v>0</v>
      </c>
      <c r="G51" s="213">
        <v>0</v>
      </c>
      <c r="H51" s="212">
        <v>30</v>
      </c>
      <c r="I51" s="213">
        <v>44400</v>
      </c>
      <c r="J51" s="212">
        <v>0</v>
      </c>
      <c r="K51" s="212">
        <v>0</v>
      </c>
      <c r="L51" s="212">
        <v>0</v>
      </c>
      <c r="M51" s="212">
        <v>0</v>
      </c>
      <c r="O51" s="212" t="s">
        <v>119</v>
      </c>
      <c r="P51" s="213">
        <v>52000</v>
      </c>
      <c r="Q51" s="213">
        <v>6000</v>
      </c>
      <c r="R51" s="213">
        <v>35000</v>
      </c>
      <c r="S51" s="213">
        <v>5000</v>
      </c>
    </row>
    <row r="52" spans="1:19" x14ac:dyDescent="0.25">
      <c r="A52" s="212" t="s">
        <v>522</v>
      </c>
      <c r="B52" s="212" t="s">
        <v>145</v>
      </c>
      <c r="C52" s="212">
        <v>20</v>
      </c>
      <c r="D52" s="213">
        <v>10</v>
      </c>
      <c r="E52" s="213">
        <v>200</v>
      </c>
      <c r="F52" s="212">
        <v>0</v>
      </c>
      <c r="G52" s="213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20</v>
      </c>
      <c r="M52" s="212">
        <v>200</v>
      </c>
      <c r="O52" s="212" t="s">
        <v>121</v>
      </c>
      <c r="P52" s="213">
        <v>130000</v>
      </c>
      <c r="Q52" s="213">
        <v>32500</v>
      </c>
      <c r="R52" s="213">
        <v>32500</v>
      </c>
      <c r="S52" s="213">
        <v>32500</v>
      </c>
    </row>
    <row r="53" spans="1:19" x14ac:dyDescent="0.25">
      <c r="A53" s="212" t="s">
        <v>175</v>
      </c>
      <c r="B53" s="212" t="s">
        <v>145</v>
      </c>
      <c r="C53" s="212">
        <v>25</v>
      </c>
      <c r="D53" s="213">
        <v>137</v>
      </c>
      <c r="E53" s="213">
        <v>3425</v>
      </c>
      <c r="F53" s="212">
        <v>0</v>
      </c>
      <c r="G53" s="213">
        <v>0</v>
      </c>
      <c r="H53" s="212">
        <v>5</v>
      </c>
      <c r="I53" s="213">
        <v>685</v>
      </c>
      <c r="J53" s="212">
        <v>0</v>
      </c>
      <c r="K53" s="213">
        <v>0</v>
      </c>
      <c r="L53" s="212">
        <v>20</v>
      </c>
      <c r="M53" s="213">
        <v>2740</v>
      </c>
      <c r="O53" s="212" t="s">
        <v>124</v>
      </c>
      <c r="P53" s="213">
        <v>60000</v>
      </c>
      <c r="Q53" s="213">
        <v>17800</v>
      </c>
      <c r="R53" s="213">
        <v>19200</v>
      </c>
      <c r="S53" s="213">
        <v>9300</v>
      </c>
    </row>
    <row r="54" spans="1:19" x14ac:dyDescent="0.25">
      <c r="A54" s="212" t="s">
        <v>560</v>
      </c>
      <c r="B54" s="212" t="s">
        <v>145</v>
      </c>
      <c r="C54" s="212">
        <v>5</v>
      </c>
      <c r="D54" s="212">
        <v>137</v>
      </c>
      <c r="E54" s="213">
        <v>685</v>
      </c>
      <c r="F54" s="212">
        <v>0</v>
      </c>
      <c r="G54" s="213">
        <v>0</v>
      </c>
      <c r="H54" s="212">
        <v>5</v>
      </c>
      <c r="I54" s="213">
        <v>685</v>
      </c>
      <c r="J54" s="212">
        <v>0</v>
      </c>
      <c r="K54" s="212">
        <v>0</v>
      </c>
      <c r="L54" s="212">
        <v>0</v>
      </c>
      <c r="M54" s="212">
        <v>0</v>
      </c>
      <c r="O54" s="212" t="s">
        <v>51</v>
      </c>
      <c r="P54" s="213">
        <v>3172650</v>
      </c>
      <c r="Q54" s="213">
        <v>891400</v>
      </c>
      <c r="R54" s="213">
        <v>1080450</v>
      </c>
      <c r="S54" s="213">
        <v>248700</v>
      </c>
    </row>
    <row r="55" spans="1:19" x14ac:dyDescent="0.25">
      <c r="A55" s="212" t="s">
        <v>561</v>
      </c>
      <c r="B55" s="212" t="s">
        <v>495</v>
      </c>
      <c r="C55" s="212">
        <v>6</v>
      </c>
      <c r="D55" s="212">
        <v>750</v>
      </c>
      <c r="E55" s="213">
        <v>4500</v>
      </c>
      <c r="F55" s="212">
        <v>0</v>
      </c>
      <c r="G55" s="213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6</v>
      </c>
      <c r="M55" s="213">
        <v>4500</v>
      </c>
    </row>
    <row r="56" spans="1:19" x14ac:dyDescent="0.25">
      <c r="A56" s="212" t="s">
        <v>562</v>
      </c>
      <c r="B56" s="212" t="s">
        <v>495</v>
      </c>
      <c r="C56" s="212">
        <v>6</v>
      </c>
      <c r="D56" s="213">
        <v>150</v>
      </c>
      <c r="E56" s="213">
        <v>900</v>
      </c>
      <c r="F56" s="212">
        <v>0</v>
      </c>
      <c r="G56" s="213">
        <v>0</v>
      </c>
      <c r="H56" s="212">
        <v>0</v>
      </c>
      <c r="I56" s="213">
        <v>0</v>
      </c>
      <c r="J56" s="212">
        <v>0</v>
      </c>
      <c r="K56" s="212">
        <v>0</v>
      </c>
      <c r="L56" s="212">
        <v>6</v>
      </c>
      <c r="M56" s="212">
        <v>900</v>
      </c>
    </row>
    <row r="57" spans="1:19" x14ac:dyDescent="0.25">
      <c r="A57" s="212" t="s">
        <v>563</v>
      </c>
      <c r="B57" s="212" t="s">
        <v>495</v>
      </c>
      <c r="C57" s="212">
        <v>210</v>
      </c>
      <c r="D57" s="212">
        <v>400</v>
      </c>
      <c r="E57" s="213">
        <v>84000</v>
      </c>
      <c r="F57" s="212">
        <v>52</v>
      </c>
      <c r="G57" s="213">
        <v>20800</v>
      </c>
      <c r="H57" s="212">
        <v>52</v>
      </c>
      <c r="I57" s="213">
        <v>20800</v>
      </c>
      <c r="J57" s="212">
        <v>53</v>
      </c>
      <c r="K57" s="213">
        <v>21200</v>
      </c>
      <c r="L57" s="212">
        <v>53</v>
      </c>
      <c r="M57" s="213">
        <v>21200</v>
      </c>
    </row>
    <row r="58" spans="1:19" x14ac:dyDescent="0.25">
      <c r="A58" s="212" t="s">
        <v>497</v>
      </c>
      <c r="B58" s="212" t="s">
        <v>495</v>
      </c>
      <c r="C58" s="215">
        <v>3530</v>
      </c>
      <c r="D58" s="212">
        <v>250</v>
      </c>
      <c r="E58" s="213">
        <v>882500</v>
      </c>
      <c r="F58" s="212">
        <v>1353</v>
      </c>
      <c r="G58" s="213">
        <v>338250</v>
      </c>
      <c r="H58" s="215">
        <v>1201</v>
      </c>
      <c r="I58" s="213">
        <v>300250</v>
      </c>
      <c r="J58" s="212">
        <v>583</v>
      </c>
      <c r="K58" s="213">
        <v>145750</v>
      </c>
      <c r="L58" s="212">
        <v>393</v>
      </c>
      <c r="M58" s="213">
        <v>98250</v>
      </c>
    </row>
    <row r="59" spans="1:19" x14ac:dyDescent="0.25">
      <c r="A59" s="212" t="s">
        <v>497</v>
      </c>
      <c r="B59" s="212" t="s">
        <v>495</v>
      </c>
      <c r="C59" s="212">
        <v>190</v>
      </c>
      <c r="D59" s="213">
        <v>250</v>
      </c>
      <c r="E59" s="213">
        <v>47500</v>
      </c>
      <c r="F59" s="212">
        <v>0</v>
      </c>
      <c r="G59" s="213">
        <v>0</v>
      </c>
      <c r="H59" s="212">
        <v>140</v>
      </c>
      <c r="I59" s="213">
        <v>35000</v>
      </c>
      <c r="J59" s="212">
        <v>50</v>
      </c>
      <c r="K59" s="213">
        <v>12500</v>
      </c>
      <c r="L59" s="212">
        <v>0</v>
      </c>
      <c r="M59" s="212">
        <v>0</v>
      </c>
    </row>
    <row r="60" spans="1:19" x14ac:dyDescent="0.25">
      <c r="A60" s="212" t="s">
        <v>497</v>
      </c>
      <c r="B60" s="212" t="s">
        <v>495</v>
      </c>
      <c r="C60" s="215">
        <v>1700</v>
      </c>
      <c r="D60" s="213">
        <v>350</v>
      </c>
      <c r="E60" s="213">
        <v>595000</v>
      </c>
      <c r="F60" s="212">
        <v>155</v>
      </c>
      <c r="G60" s="213">
        <v>54250</v>
      </c>
      <c r="H60" s="212">
        <v>335</v>
      </c>
      <c r="I60" s="213">
        <v>117250</v>
      </c>
      <c r="J60" s="215">
        <v>1105</v>
      </c>
      <c r="K60" s="213">
        <v>386750</v>
      </c>
      <c r="L60" s="212">
        <v>105</v>
      </c>
      <c r="M60" s="213">
        <v>36750</v>
      </c>
    </row>
    <row r="61" spans="1:19" x14ac:dyDescent="0.25">
      <c r="A61" s="212" t="s">
        <v>564</v>
      </c>
      <c r="B61" s="212" t="s">
        <v>495</v>
      </c>
      <c r="C61" s="212">
        <v>6</v>
      </c>
      <c r="D61" s="213">
        <v>375</v>
      </c>
      <c r="E61" s="213">
        <v>2250</v>
      </c>
      <c r="F61" s="212">
        <v>0</v>
      </c>
      <c r="G61" s="213">
        <v>0</v>
      </c>
      <c r="H61" s="212">
        <v>6</v>
      </c>
      <c r="I61" s="213">
        <v>2250</v>
      </c>
      <c r="J61" s="212">
        <v>0</v>
      </c>
      <c r="K61" s="213">
        <v>0</v>
      </c>
      <c r="L61" s="212">
        <v>0</v>
      </c>
      <c r="M61" s="212">
        <v>0</v>
      </c>
    </row>
    <row r="62" spans="1:19" x14ac:dyDescent="0.25">
      <c r="A62" s="212" t="s">
        <v>565</v>
      </c>
      <c r="B62" s="212" t="s">
        <v>495</v>
      </c>
      <c r="C62" s="212">
        <v>6</v>
      </c>
      <c r="D62" s="213">
        <v>1750</v>
      </c>
      <c r="E62" s="213">
        <v>10500</v>
      </c>
      <c r="F62" s="212">
        <v>0</v>
      </c>
      <c r="G62" s="213">
        <v>0</v>
      </c>
      <c r="H62" s="212">
        <v>6</v>
      </c>
      <c r="I62" s="213">
        <v>10500</v>
      </c>
      <c r="J62" s="212">
        <v>0</v>
      </c>
      <c r="K62" s="213">
        <v>0</v>
      </c>
      <c r="L62" s="212">
        <v>0</v>
      </c>
      <c r="M62" s="212">
        <v>0</v>
      </c>
    </row>
    <row r="63" spans="1:19" x14ac:dyDescent="0.25">
      <c r="A63" s="212" t="s">
        <v>523</v>
      </c>
      <c r="B63" s="212" t="s">
        <v>145</v>
      </c>
      <c r="C63" s="212">
        <v>1</v>
      </c>
      <c r="D63" s="212">
        <v>800</v>
      </c>
      <c r="E63" s="213">
        <v>800</v>
      </c>
      <c r="F63" s="212">
        <v>1</v>
      </c>
      <c r="G63" s="213">
        <v>800</v>
      </c>
      <c r="H63" s="212">
        <v>0</v>
      </c>
      <c r="I63" s="213">
        <v>0</v>
      </c>
      <c r="J63" s="212">
        <v>0</v>
      </c>
      <c r="K63" s="213">
        <v>0</v>
      </c>
      <c r="L63" s="212">
        <v>0</v>
      </c>
      <c r="M63" s="212">
        <v>0</v>
      </c>
    </row>
    <row r="64" spans="1:19" x14ac:dyDescent="0.25">
      <c r="A64" s="212" t="s">
        <v>400</v>
      </c>
      <c r="B64" s="212" t="s">
        <v>207</v>
      </c>
      <c r="C64" s="212">
        <v>60</v>
      </c>
      <c r="D64" s="212">
        <v>100</v>
      </c>
      <c r="E64" s="213">
        <v>6000</v>
      </c>
      <c r="F64" s="212">
        <v>0</v>
      </c>
      <c r="G64" s="213">
        <v>0</v>
      </c>
      <c r="H64" s="212">
        <v>60</v>
      </c>
      <c r="I64" s="213">
        <v>6000</v>
      </c>
      <c r="J64" s="212">
        <v>0</v>
      </c>
      <c r="K64" s="212">
        <v>0</v>
      </c>
      <c r="L64" s="212">
        <v>0</v>
      </c>
      <c r="M64" s="212">
        <v>0</v>
      </c>
    </row>
    <row r="65" spans="1:13" x14ac:dyDescent="0.25">
      <c r="A65" s="212" t="s">
        <v>566</v>
      </c>
      <c r="B65" s="212" t="s">
        <v>143</v>
      </c>
      <c r="C65" s="212">
        <v>3</v>
      </c>
      <c r="D65" s="213">
        <v>23</v>
      </c>
      <c r="E65" s="213">
        <v>69</v>
      </c>
      <c r="F65" s="212">
        <v>0</v>
      </c>
      <c r="G65" s="213">
        <v>0</v>
      </c>
      <c r="H65" s="212">
        <v>3</v>
      </c>
      <c r="I65" s="213">
        <v>69</v>
      </c>
      <c r="J65" s="212">
        <v>0</v>
      </c>
      <c r="K65" s="212">
        <v>0</v>
      </c>
      <c r="L65" s="212">
        <v>0</v>
      </c>
      <c r="M65" s="212">
        <v>0</v>
      </c>
    </row>
    <row r="66" spans="1:13" x14ac:dyDescent="0.25">
      <c r="A66" s="212" t="s">
        <v>176</v>
      </c>
      <c r="B66" s="212" t="s">
        <v>157</v>
      </c>
      <c r="C66" s="212">
        <v>7</v>
      </c>
      <c r="D66" s="212">
        <v>220</v>
      </c>
      <c r="E66" s="213">
        <v>1540</v>
      </c>
      <c r="F66" s="212">
        <v>1</v>
      </c>
      <c r="G66" s="213">
        <v>220</v>
      </c>
      <c r="H66" s="212">
        <v>5</v>
      </c>
      <c r="I66" s="213">
        <v>1100</v>
      </c>
      <c r="J66" s="212">
        <v>0</v>
      </c>
      <c r="K66" s="212">
        <v>0</v>
      </c>
      <c r="L66" s="212">
        <v>1</v>
      </c>
      <c r="M66" s="212">
        <v>220</v>
      </c>
    </row>
    <row r="67" spans="1:13" x14ac:dyDescent="0.25">
      <c r="A67" s="212" t="s">
        <v>177</v>
      </c>
      <c r="B67" s="212" t="s">
        <v>157</v>
      </c>
      <c r="C67" s="212">
        <v>32</v>
      </c>
      <c r="D67" s="213">
        <v>230</v>
      </c>
      <c r="E67" s="213">
        <v>7360</v>
      </c>
      <c r="F67" s="212">
        <v>12</v>
      </c>
      <c r="G67" s="213">
        <v>2760</v>
      </c>
      <c r="H67" s="212">
        <v>12</v>
      </c>
      <c r="I67" s="213">
        <v>2760</v>
      </c>
      <c r="J67" s="212">
        <v>5</v>
      </c>
      <c r="K67" s="213">
        <v>1150</v>
      </c>
      <c r="L67" s="212">
        <v>3</v>
      </c>
      <c r="M67" s="212">
        <v>690</v>
      </c>
    </row>
    <row r="68" spans="1:13" x14ac:dyDescent="0.25">
      <c r="A68" s="212" t="s">
        <v>524</v>
      </c>
      <c r="B68" s="212" t="s">
        <v>143</v>
      </c>
      <c r="C68" s="212">
        <v>1</v>
      </c>
      <c r="D68" s="213">
        <v>1000</v>
      </c>
      <c r="E68" s="213">
        <v>1000</v>
      </c>
      <c r="F68" s="212">
        <v>0</v>
      </c>
      <c r="G68" s="213">
        <v>0</v>
      </c>
      <c r="H68" s="212">
        <v>1</v>
      </c>
      <c r="I68" s="213">
        <v>1000</v>
      </c>
      <c r="J68" s="212">
        <v>0</v>
      </c>
      <c r="K68" s="212">
        <v>0</v>
      </c>
      <c r="L68" s="212">
        <v>0</v>
      </c>
      <c r="M68" s="212">
        <v>0</v>
      </c>
    </row>
    <row r="69" spans="1:13" x14ac:dyDescent="0.25">
      <c r="A69" s="212" t="s">
        <v>178</v>
      </c>
      <c r="B69" s="212" t="s">
        <v>140</v>
      </c>
      <c r="C69" s="212">
        <v>25</v>
      </c>
      <c r="D69" s="212">
        <v>120</v>
      </c>
      <c r="E69" s="213">
        <v>3000</v>
      </c>
      <c r="F69" s="212">
        <v>0</v>
      </c>
      <c r="G69" s="213">
        <v>0</v>
      </c>
      <c r="H69" s="212">
        <v>0</v>
      </c>
      <c r="I69" s="212">
        <v>0</v>
      </c>
      <c r="J69" s="212">
        <v>0</v>
      </c>
      <c r="K69" s="213">
        <v>0</v>
      </c>
      <c r="L69" s="212">
        <v>25</v>
      </c>
      <c r="M69" s="213">
        <v>3000</v>
      </c>
    </row>
    <row r="70" spans="1:13" x14ac:dyDescent="0.25">
      <c r="A70" s="212" t="s">
        <v>220</v>
      </c>
      <c r="B70" s="212" t="s">
        <v>145</v>
      </c>
      <c r="C70" s="212">
        <v>65</v>
      </c>
      <c r="D70" s="213">
        <v>150</v>
      </c>
      <c r="E70" s="213">
        <v>9750</v>
      </c>
      <c r="F70" s="212">
        <v>4</v>
      </c>
      <c r="G70" s="213">
        <v>600</v>
      </c>
      <c r="H70" s="212">
        <v>34</v>
      </c>
      <c r="I70" s="213">
        <v>5100</v>
      </c>
      <c r="J70" s="212">
        <v>25</v>
      </c>
      <c r="K70" s="213">
        <v>3750</v>
      </c>
      <c r="L70" s="212">
        <v>2</v>
      </c>
      <c r="M70" s="212">
        <v>300</v>
      </c>
    </row>
    <row r="71" spans="1:13" x14ac:dyDescent="0.25">
      <c r="A71" s="212" t="s">
        <v>567</v>
      </c>
      <c r="B71" s="212" t="s">
        <v>145</v>
      </c>
      <c r="C71" s="212">
        <v>70</v>
      </c>
      <c r="D71" s="213">
        <v>75</v>
      </c>
      <c r="E71" s="213">
        <v>5250</v>
      </c>
      <c r="F71" s="212">
        <v>0</v>
      </c>
      <c r="G71" s="213">
        <v>0</v>
      </c>
      <c r="H71" s="212">
        <v>70</v>
      </c>
      <c r="I71" s="213">
        <v>5250</v>
      </c>
      <c r="J71" s="212">
        <v>0</v>
      </c>
      <c r="K71" s="212">
        <v>0</v>
      </c>
      <c r="L71" s="212">
        <v>0</v>
      </c>
      <c r="M71" s="212">
        <v>0</v>
      </c>
    </row>
    <row r="72" spans="1:13" x14ac:dyDescent="0.25">
      <c r="A72" s="212" t="s">
        <v>568</v>
      </c>
      <c r="B72" s="212" t="s">
        <v>145</v>
      </c>
      <c r="C72" s="212">
        <v>22</v>
      </c>
      <c r="D72" s="213">
        <v>2000</v>
      </c>
      <c r="E72" s="213">
        <v>44000</v>
      </c>
      <c r="F72" s="212">
        <v>2</v>
      </c>
      <c r="G72" s="213">
        <v>4000</v>
      </c>
      <c r="H72" s="212">
        <v>2</v>
      </c>
      <c r="I72" s="213">
        <v>4000</v>
      </c>
      <c r="J72" s="212">
        <v>16</v>
      </c>
      <c r="K72" s="213">
        <v>32000</v>
      </c>
      <c r="L72" s="212">
        <v>2</v>
      </c>
      <c r="M72" s="213">
        <v>4000</v>
      </c>
    </row>
    <row r="73" spans="1:13" x14ac:dyDescent="0.25">
      <c r="A73" s="212" t="s">
        <v>179</v>
      </c>
      <c r="B73" s="212" t="s">
        <v>145</v>
      </c>
      <c r="C73" s="212">
        <v>2</v>
      </c>
      <c r="D73" s="213">
        <v>331</v>
      </c>
      <c r="E73" s="213">
        <v>662</v>
      </c>
      <c r="F73" s="212">
        <v>0</v>
      </c>
      <c r="G73" s="213">
        <v>0</v>
      </c>
      <c r="H73" s="212">
        <v>2</v>
      </c>
      <c r="I73" s="213">
        <v>662</v>
      </c>
      <c r="J73" s="212">
        <v>0</v>
      </c>
      <c r="K73" s="212">
        <v>0</v>
      </c>
      <c r="L73" s="212">
        <v>0</v>
      </c>
      <c r="M73" s="212">
        <v>0</v>
      </c>
    </row>
    <row r="74" spans="1:13" x14ac:dyDescent="0.25">
      <c r="A74" s="212" t="s">
        <v>1303</v>
      </c>
      <c r="B74" s="212" t="s">
        <v>350</v>
      </c>
      <c r="C74" s="212">
        <v>2</v>
      </c>
      <c r="D74" s="213">
        <v>1300</v>
      </c>
      <c r="E74" s="213">
        <v>2600</v>
      </c>
      <c r="F74" s="212">
        <v>2</v>
      </c>
      <c r="G74" s="213">
        <v>2600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</row>
    <row r="75" spans="1:13" x14ac:dyDescent="0.25">
      <c r="A75" s="212" t="s">
        <v>525</v>
      </c>
      <c r="B75" s="212" t="s">
        <v>145</v>
      </c>
      <c r="C75" s="212">
        <v>120</v>
      </c>
      <c r="D75" s="212">
        <v>10</v>
      </c>
      <c r="E75" s="213">
        <v>1200</v>
      </c>
      <c r="F75" s="212">
        <v>20</v>
      </c>
      <c r="G75" s="213">
        <v>200</v>
      </c>
      <c r="H75" s="212">
        <v>0</v>
      </c>
      <c r="I75" s="213">
        <v>0</v>
      </c>
      <c r="J75" s="212">
        <v>0</v>
      </c>
      <c r="K75" s="213">
        <v>0</v>
      </c>
      <c r="L75" s="212">
        <v>100</v>
      </c>
      <c r="M75" s="213">
        <v>1000</v>
      </c>
    </row>
    <row r="76" spans="1:13" x14ac:dyDescent="0.25">
      <c r="A76" s="212" t="s">
        <v>526</v>
      </c>
      <c r="B76" s="212" t="s">
        <v>145</v>
      </c>
      <c r="C76" s="212">
        <v>1</v>
      </c>
      <c r="D76" s="213">
        <v>2500</v>
      </c>
      <c r="E76" s="213">
        <v>2500</v>
      </c>
      <c r="F76" s="212">
        <v>0</v>
      </c>
      <c r="G76" s="213">
        <v>0</v>
      </c>
      <c r="H76" s="212">
        <v>0</v>
      </c>
      <c r="I76" s="212">
        <v>0</v>
      </c>
      <c r="J76" s="212">
        <v>0</v>
      </c>
      <c r="K76" s="212">
        <v>0</v>
      </c>
      <c r="L76" s="212">
        <v>1</v>
      </c>
      <c r="M76" s="213">
        <v>2500</v>
      </c>
    </row>
    <row r="77" spans="1:13" x14ac:dyDescent="0.25">
      <c r="A77" s="212" t="s">
        <v>569</v>
      </c>
      <c r="B77" s="212" t="s">
        <v>495</v>
      </c>
      <c r="C77" s="215">
        <v>1820</v>
      </c>
      <c r="D77" s="213">
        <v>200</v>
      </c>
      <c r="E77" s="213">
        <v>364000</v>
      </c>
      <c r="F77" s="212">
        <v>185</v>
      </c>
      <c r="G77" s="213">
        <v>37000</v>
      </c>
      <c r="H77" s="212">
        <v>365</v>
      </c>
      <c r="I77" s="213">
        <v>73000</v>
      </c>
      <c r="J77" s="215">
        <v>1135</v>
      </c>
      <c r="K77" s="213">
        <v>227000</v>
      </c>
      <c r="L77" s="212">
        <v>135</v>
      </c>
      <c r="M77" s="213">
        <v>27000</v>
      </c>
    </row>
    <row r="78" spans="1:13" x14ac:dyDescent="0.25">
      <c r="A78" s="212" t="s">
        <v>501</v>
      </c>
      <c r="B78" s="212" t="s">
        <v>495</v>
      </c>
      <c r="C78" s="212">
        <v>920</v>
      </c>
      <c r="D78" s="212">
        <v>100</v>
      </c>
      <c r="E78" s="213">
        <v>92000</v>
      </c>
      <c r="F78" s="212">
        <v>220</v>
      </c>
      <c r="G78" s="213">
        <v>22000</v>
      </c>
      <c r="H78" s="212">
        <v>370</v>
      </c>
      <c r="I78" s="213">
        <v>37000</v>
      </c>
      <c r="J78" s="212">
        <v>200</v>
      </c>
      <c r="K78" s="213">
        <v>20000</v>
      </c>
      <c r="L78" s="212">
        <v>130</v>
      </c>
      <c r="M78" s="213">
        <v>13000</v>
      </c>
    </row>
    <row r="79" spans="1:13" x14ac:dyDescent="0.25">
      <c r="A79" s="212" t="s">
        <v>570</v>
      </c>
      <c r="B79" s="212" t="s">
        <v>495</v>
      </c>
      <c r="C79" s="215">
        <v>5147</v>
      </c>
      <c r="D79" s="213">
        <v>150</v>
      </c>
      <c r="E79" s="213">
        <v>772050</v>
      </c>
      <c r="F79" s="212">
        <v>2131</v>
      </c>
      <c r="G79" s="213">
        <v>319650</v>
      </c>
      <c r="H79" s="215">
        <v>1969</v>
      </c>
      <c r="I79" s="213">
        <v>295350</v>
      </c>
      <c r="J79" s="212">
        <v>733</v>
      </c>
      <c r="K79" s="213">
        <v>109950</v>
      </c>
      <c r="L79" s="212">
        <v>314</v>
      </c>
      <c r="M79" s="213">
        <v>47100</v>
      </c>
    </row>
    <row r="80" spans="1:13" x14ac:dyDescent="0.25">
      <c r="A80" s="212" t="s">
        <v>571</v>
      </c>
      <c r="B80" s="212" t="s">
        <v>495</v>
      </c>
      <c r="C80" s="215">
        <v>2130</v>
      </c>
      <c r="D80" s="212">
        <v>60</v>
      </c>
      <c r="E80" s="213">
        <v>127800</v>
      </c>
      <c r="F80" s="212">
        <v>1065</v>
      </c>
      <c r="G80" s="213">
        <v>63900</v>
      </c>
      <c r="H80" s="212">
        <v>0</v>
      </c>
      <c r="I80" s="212">
        <v>0</v>
      </c>
      <c r="J80" s="215">
        <v>1065</v>
      </c>
      <c r="K80" s="213">
        <v>63900</v>
      </c>
      <c r="L80" s="212">
        <v>0</v>
      </c>
      <c r="M80" s="212">
        <v>0</v>
      </c>
    </row>
    <row r="81" spans="1:13" x14ac:dyDescent="0.25">
      <c r="A81" s="212" t="s">
        <v>572</v>
      </c>
      <c r="B81" s="212" t="s">
        <v>145</v>
      </c>
      <c r="C81" s="212">
        <v>2</v>
      </c>
      <c r="D81" s="213">
        <v>3000</v>
      </c>
      <c r="E81" s="213">
        <v>6000</v>
      </c>
      <c r="F81" s="212">
        <v>2</v>
      </c>
      <c r="G81" s="213">
        <v>6000</v>
      </c>
      <c r="H81" s="212">
        <v>0</v>
      </c>
      <c r="I81" s="212">
        <v>0</v>
      </c>
      <c r="J81" s="212">
        <v>0</v>
      </c>
      <c r="K81" s="212">
        <v>0</v>
      </c>
      <c r="L81" s="212">
        <v>0</v>
      </c>
      <c r="M81" s="212">
        <v>0</v>
      </c>
    </row>
    <row r="82" spans="1:13" x14ac:dyDescent="0.25">
      <c r="A82" s="212" t="s">
        <v>573</v>
      </c>
      <c r="B82" s="212" t="s">
        <v>150</v>
      </c>
      <c r="C82" s="212">
        <v>10</v>
      </c>
      <c r="D82" s="212">
        <v>175</v>
      </c>
      <c r="E82" s="213">
        <v>1750</v>
      </c>
      <c r="F82" s="212">
        <v>10</v>
      </c>
      <c r="G82" s="213">
        <v>1750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</row>
    <row r="83" spans="1:13" x14ac:dyDescent="0.25">
      <c r="A83" s="212" t="s">
        <v>574</v>
      </c>
      <c r="B83" s="212" t="s">
        <v>145</v>
      </c>
      <c r="C83" s="212">
        <v>2</v>
      </c>
      <c r="D83" s="212">
        <v>250</v>
      </c>
      <c r="E83" s="213">
        <v>500</v>
      </c>
      <c r="F83" s="212">
        <v>2</v>
      </c>
      <c r="G83" s="213">
        <v>500</v>
      </c>
      <c r="H83" s="212">
        <v>0</v>
      </c>
      <c r="I83" s="213">
        <v>0</v>
      </c>
      <c r="J83" s="212">
        <v>0</v>
      </c>
      <c r="K83" s="212">
        <v>0</v>
      </c>
      <c r="L83" s="212">
        <v>0</v>
      </c>
      <c r="M83" s="212">
        <v>0</v>
      </c>
    </row>
    <row r="84" spans="1:13" x14ac:dyDescent="0.25">
      <c r="A84" s="218" t="s">
        <v>575</v>
      </c>
      <c r="B84" s="212" t="s">
        <v>145</v>
      </c>
      <c r="C84" s="212">
        <v>2</v>
      </c>
      <c r="D84" s="212">
        <v>500</v>
      </c>
      <c r="E84" s="213">
        <v>1000</v>
      </c>
      <c r="F84" s="212">
        <v>0</v>
      </c>
      <c r="G84" s="213">
        <v>0</v>
      </c>
      <c r="H84" s="212">
        <v>2</v>
      </c>
      <c r="I84" s="213">
        <v>1000</v>
      </c>
      <c r="J84" s="212">
        <v>0</v>
      </c>
      <c r="K84" s="213">
        <v>0</v>
      </c>
      <c r="L84" s="212">
        <v>0</v>
      </c>
      <c r="M84" s="213">
        <v>0</v>
      </c>
    </row>
    <row r="85" spans="1:13" x14ac:dyDescent="0.25">
      <c r="A85" s="212" t="s">
        <v>182</v>
      </c>
      <c r="B85" s="212" t="s">
        <v>143</v>
      </c>
      <c r="C85" s="212">
        <v>1</v>
      </c>
      <c r="D85" s="212">
        <v>40</v>
      </c>
      <c r="E85" s="213">
        <v>40</v>
      </c>
      <c r="F85" s="212">
        <v>0</v>
      </c>
      <c r="G85" s="213">
        <v>0</v>
      </c>
      <c r="H85" s="212">
        <v>1</v>
      </c>
      <c r="I85" s="213">
        <v>40</v>
      </c>
      <c r="J85" s="212">
        <v>0</v>
      </c>
      <c r="K85" s="213">
        <v>0</v>
      </c>
      <c r="L85" s="212">
        <v>0</v>
      </c>
      <c r="M85" s="212">
        <v>0</v>
      </c>
    </row>
    <row r="86" spans="1:13" x14ac:dyDescent="0.25">
      <c r="A86" s="212" t="s">
        <v>183</v>
      </c>
      <c r="B86" s="212" t="s">
        <v>145</v>
      </c>
      <c r="C86" s="212">
        <v>1</v>
      </c>
      <c r="D86" s="212">
        <v>168</v>
      </c>
      <c r="E86" s="213">
        <v>168</v>
      </c>
      <c r="F86" s="212">
        <v>0</v>
      </c>
      <c r="G86" s="213">
        <v>0</v>
      </c>
      <c r="H86" s="212">
        <v>1</v>
      </c>
      <c r="I86" s="213">
        <v>168</v>
      </c>
      <c r="J86" s="212">
        <v>0</v>
      </c>
      <c r="K86" s="213">
        <v>0</v>
      </c>
      <c r="L86" s="212">
        <v>0</v>
      </c>
      <c r="M86" s="212">
        <v>0</v>
      </c>
    </row>
    <row r="87" spans="1:13" x14ac:dyDescent="0.25">
      <c r="A87" s="212" t="s">
        <v>527</v>
      </c>
      <c r="B87" s="212" t="s">
        <v>145</v>
      </c>
      <c r="C87" s="212">
        <v>30</v>
      </c>
      <c r="D87" s="213">
        <v>150</v>
      </c>
      <c r="E87" s="213">
        <v>4500</v>
      </c>
      <c r="F87" s="212">
        <v>10</v>
      </c>
      <c r="G87" s="213">
        <v>1500</v>
      </c>
      <c r="H87" s="212">
        <v>0</v>
      </c>
      <c r="I87" s="213">
        <v>0</v>
      </c>
      <c r="J87" s="212">
        <v>0</v>
      </c>
      <c r="K87" s="213">
        <v>0</v>
      </c>
      <c r="L87" s="212">
        <v>20</v>
      </c>
      <c r="M87" s="213">
        <v>3000</v>
      </c>
    </row>
    <row r="88" spans="1:13" ht="30" x14ac:dyDescent="0.25">
      <c r="A88" s="218" t="s">
        <v>185</v>
      </c>
      <c r="B88" s="212" t="s">
        <v>145</v>
      </c>
      <c r="C88" s="212">
        <v>20</v>
      </c>
      <c r="D88" s="213">
        <v>7</v>
      </c>
      <c r="E88" s="213">
        <v>140</v>
      </c>
      <c r="F88" s="212">
        <v>0</v>
      </c>
      <c r="G88" s="213">
        <v>0</v>
      </c>
      <c r="H88" s="212">
        <v>20</v>
      </c>
      <c r="I88" s="213">
        <v>140</v>
      </c>
      <c r="J88" s="212">
        <v>0</v>
      </c>
      <c r="K88" s="213">
        <v>0</v>
      </c>
      <c r="L88" s="212">
        <v>0</v>
      </c>
      <c r="M88" s="212">
        <v>0</v>
      </c>
    </row>
    <row r="89" spans="1:13" x14ac:dyDescent="0.25">
      <c r="A89" s="212" t="s">
        <v>161</v>
      </c>
      <c r="B89" s="212" t="s">
        <v>140</v>
      </c>
      <c r="C89" s="212">
        <v>25</v>
      </c>
      <c r="D89" s="213">
        <v>95</v>
      </c>
      <c r="E89" s="213">
        <v>2375</v>
      </c>
      <c r="F89" s="212">
        <v>0</v>
      </c>
      <c r="G89" s="213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25</v>
      </c>
      <c r="M89" s="213">
        <v>2375</v>
      </c>
    </row>
    <row r="90" spans="1:13" x14ac:dyDescent="0.25">
      <c r="A90" s="212" t="s">
        <v>576</v>
      </c>
      <c r="B90" s="212" t="s">
        <v>143</v>
      </c>
      <c r="C90" s="212">
        <v>1</v>
      </c>
      <c r="D90" s="213">
        <v>2000</v>
      </c>
      <c r="E90" s="213">
        <v>2000</v>
      </c>
      <c r="F90" s="212">
        <v>0</v>
      </c>
      <c r="G90" s="213">
        <v>0</v>
      </c>
      <c r="H90" s="212">
        <v>1</v>
      </c>
      <c r="I90" s="213">
        <v>2000</v>
      </c>
      <c r="J90" s="212">
        <v>0</v>
      </c>
      <c r="K90" s="212">
        <v>0</v>
      </c>
      <c r="L90" s="212">
        <v>0</v>
      </c>
      <c r="M90" s="212">
        <v>0</v>
      </c>
    </row>
    <row r="91" spans="1:13" x14ac:dyDescent="0.25">
      <c r="A91" s="212" t="s">
        <v>577</v>
      </c>
      <c r="B91" s="212" t="s">
        <v>145</v>
      </c>
      <c r="C91" s="212">
        <v>1</v>
      </c>
      <c r="D91" s="213">
        <v>2000</v>
      </c>
      <c r="E91" s="213">
        <v>2000</v>
      </c>
      <c r="F91" s="212">
        <v>1</v>
      </c>
      <c r="G91" s="213">
        <v>2000</v>
      </c>
      <c r="H91" s="212">
        <v>0</v>
      </c>
      <c r="I91" s="213">
        <v>0</v>
      </c>
      <c r="J91" s="212">
        <v>0</v>
      </c>
      <c r="K91" s="212">
        <v>0</v>
      </c>
      <c r="L91" s="212">
        <v>0</v>
      </c>
      <c r="M91" s="212">
        <v>0</v>
      </c>
    </row>
    <row r="92" spans="1:13" x14ac:dyDescent="0.25">
      <c r="A92" s="212" t="s">
        <v>578</v>
      </c>
      <c r="B92" s="212" t="s">
        <v>145</v>
      </c>
      <c r="C92" s="212">
        <v>3</v>
      </c>
      <c r="D92" s="213">
        <v>400</v>
      </c>
      <c r="E92" s="213">
        <v>1200</v>
      </c>
      <c r="F92" s="212">
        <v>3</v>
      </c>
      <c r="G92" s="213">
        <v>1200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</row>
    <row r="93" spans="1:13" x14ac:dyDescent="0.25">
      <c r="A93" s="212" t="s">
        <v>579</v>
      </c>
      <c r="B93" s="212" t="s">
        <v>148</v>
      </c>
      <c r="C93" s="212">
        <v>3</v>
      </c>
      <c r="D93" s="213">
        <v>54.6</v>
      </c>
      <c r="E93" s="213">
        <v>163.80000000000001</v>
      </c>
      <c r="F93" s="212">
        <v>0</v>
      </c>
      <c r="G93" s="213">
        <v>0</v>
      </c>
      <c r="H93" s="212">
        <v>3</v>
      </c>
      <c r="I93" s="213">
        <v>163.80000000000001</v>
      </c>
      <c r="J93" s="212">
        <v>0</v>
      </c>
      <c r="K93" s="213">
        <v>0</v>
      </c>
      <c r="L93" s="212">
        <v>0</v>
      </c>
      <c r="M93" s="212">
        <v>0</v>
      </c>
    </row>
    <row r="94" spans="1:13" x14ac:dyDescent="0.25">
      <c r="A94" s="212" t="s">
        <v>482</v>
      </c>
      <c r="B94" s="212" t="s">
        <v>145</v>
      </c>
      <c r="C94" s="212">
        <v>20</v>
      </c>
      <c r="D94" s="213">
        <v>600</v>
      </c>
      <c r="E94" s="213">
        <v>12000</v>
      </c>
      <c r="F94" s="212">
        <v>2</v>
      </c>
      <c r="G94" s="213">
        <v>1200</v>
      </c>
      <c r="H94" s="212">
        <v>3</v>
      </c>
      <c r="I94" s="213">
        <v>1800</v>
      </c>
      <c r="J94" s="212">
        <v>12</v>
      </c>
      <c r="K94" s="213">
        <v>7200</v>
      </c>
      <c r="L94" s="212">
        <v>3</v>
      </c>
      <c r="M94" s="213">
        <v>1800</v>
      </c>
    </row>
    <row r="95" spans="1:13" x14ac:dyDescent="0.25">
      <c r="A95" s="212" t="s">
        <v>484</v>
      </c>
      <c r="B95" s="212" t="s">
        <v>145</v>
      </c>
      <c r="C95" s="212">
        <v>12</v>
      </c>
      <c r="D95" s="213">
        <v>480</v>
      </c>
      <c r="E95" s="213">
        <v>5760</v>
      </c>
      <c r="F95" s="212">
        <v>3</v>
      </c>
      <c r="G95" s="213">
        <v>1440</v>
      </c>
      <c r="H95" s="212">
        <v>5</v>
      </c>
      <c r="I95" s="213">
        <v>2400</v>
      </c>
      <c r="J95" s="212">
        <v>2</v>
      </c>
      <c r="K95" s="212">
        <v>960</v>
      </c>
      <c r="L95" s="212">
        <v>2</v>
      </c>
      <c r="M95" s="212">
        <v>960</v>
      </c>
    </row>
    <row r="96" spans="1:13" x14ac:dyDescent="0.25">
      <c r="A96" s="212" t="s">
        <v>580</v>
      </c>
      <c r="B96" s="212" t="s">
        <v>145</v>
      </c>
      <c r="C96" s="212">
        <v>1</v>
      </c>
      <c r="D96" s="213">
        <v>5000</v>
      </c>
      <c r="E96" s="213">
        <v>5000</v>
      </c>
      <c r="F96" s="212">
        <v>1</v>
      </c>
      <c r="G96" s="213">
        <v>5000</v>
      </c>
      <c r="H96" s="212">
        <v>0</v>
      </c>
      <c r="I96" s="213">
        <v>0</v>
      </c>
      <c r="J96" s="212">
        <v>0</v>
      </c>
      <c r="K96" s="213">
        <v>0</v>
      </c>
      <c r="L96" s="212">
        <v>0</v>
      </c>
      <c r="M96" s="212">
        <v>0</v>
      </c>
    </row>
    <row r="97" spans="1:13" ht="15.75" x14ac:dyDescent="0.25">
      <c r="A97" s="214" t="s">
        <v>381</v>
      </c>
      <c r="B97" s="212" t="s">
        <v>223</v>
      </c>
      <c r="C97" s="212">
        <v>6</v>
      </c>
      <c r="D97" s="213">
        <v>200</v>
      </c>
      <c r="E97" s="213">
        <v>1200</v>
      </c>
      <c r="F97" s="212">
        <v>0</v>
      </c>
      <c r="G97" s="213">
        <v>0</v>
      </c>
      <c r="H97" s="212">
        <v>6</v>
      </c>
      <c r="I97" s="213">
        <v>1200</v>
      </c>
      <c r="J97" s="212">
        <v>0</v>
      </c>
      <c r="K97" s="212">
        <v>0</v>
      </c>
      <c r="L97" s="212">
        <v>0</v>
      </c>
      <c r="M97" s="212">
        <v>0</v>
      </c>
    </row>
    <row r="98" spans="1:13" x14ac:dyDescent="0.25">
      <c r="A98" s="212" t="s">
        <v>528</v>
      </c>
      <c r="B98" s="212" t="s">
        <v>145</v>
      </c>
      <c r="C98" s="212">
        <v>8</v>
      </c>
      <c r="D98" s="213">
        <v>1000</v>
      </c>
      <c r="E98" s="213">
        <v>8000</v>
      </c>
      <c r="F98" s="212">
        <v>2</v>
      </c>
      <c r="G98" s="213">
        <v>2000</v>
      </c>
      <c r="H98" s="212">
        <v>2</v>
      </c>
      <c r="I98" s="213">
        <v>2000</v>
      </c>
      <c r="J98" s="212">
        <v>3</v>
      </c>
      <c r="K98" s="213">
        <v>3000</v>
      </c>
      <c r="L98" s="212">
        <v>1</v>
      </c>
      <c r="M98" s="213">
        <v>1000</v>
      </c>
    </row>
    <row r="99" spans="1:13" x14ac:dyDescent="0.25">
      <c r="A99" s="212" t="s">
        <v>581</v>
      </c>
      <c r="B99" s="212" t="s">
        <v>143</v>
      </c>
      <c r="C99" s="212">
        <v>1</v>
      </c>
      <c r="D99" s="213">
        <v>2000</v>
      </c>
      <c r="E99" s="213">
        <v>2000</v>
      </c>
      <c r="F99" s="212">
        <v>0</v>
      </c>
      <c r="G99" s="213">
        <v>0</v>
      </c>
      <c r="H99" s="212">
        <v>1</v>
      </c>
      <c r="I99" s="213">
        <v>2000</v>
      </c>
      <c r="J99" s="212">
        <v>0</v>
      </c>
      <c r="K99" s="212">
        <v>0</v>
      </c>
      <c r="L99" s="212">
        <v>0</v>
      </c>
      <c r="M99" s="212">
        <v>0</v>
      </c>
    </row>
    <row r="100" spans="1:13" x14ac:dyDescent="0.25">
      <c r="A100" s="212" t="s">
        <v>582</v>
      </c>
      <c r="B100" s="212" t="s">
        <v>425</v>
      </c>
      <c r="C100" s="212">
        <v>1</v>
      </c>
      <c r="D100" s="213">
        <v>200000</v>
      </c>
      <c r="E100" s="213">
        <v>200000</v>
      </c>
      <c r="F100" s="212">
        <v>1</v>
      </c>
      <c r="G100" s="213">
        <v>200000</v>
      </c>
      <c r="H100" s="212">
        <v>0</v>
      </c>
      <c r="I100" s="212">
        <v>0</v>
      </c>
      <c r="J100" s="212">
        <v>0</v>
      </c>
      <c r="K100" s="212">
        <v>0</v>
      </c>
      <c r="L100" s="212">
        <v>0</v>
      </c>
      <c r="M100" s="212">
        <v>0</v>
      </c>
    </row>
    <row r="101" spans="1:13" x14ac:dyDescent="0.25">
      <c r="A101" s="212" t="s">
        <v>583</v>
      </c>
      <c r="B101" s="212" t="s">
        <v>145</v>
      </c>
      <c r="C101" s="212">
        <v>45</v>
      </c>
      <c r="D101" s="213">
        <v>500</v>
      </c>
      <c r="E101" s="213">
        <v>22500</v>
      </c>
      <c r="F101" s="212">
        <v>8</v>
      </c>
      <c r="G101" s="213">
        <v>4000</v>
      </c>
      <c r="H101" s="212">
        <v>22</v>
      </c>
      <c r="I101" s="213">
        <v>11000</v>
      </c>
      <c r="J101" s="212">
        <v>10</v>
      </c>
      <c r="K101" s="213">
        <v>5000</v>
      </c>
      <c r="L101" s="212">
        <v>5</v>
      </c>
      <c r="M101" s="213">
        <v>2500</v>
      </c>
    </row>
    <row r="102" spans="1:13" x14ac:dyDescent="0.25">
      <c r="A102" s="212" t="s">
        <v>584</v>
      </c>
      <c r="B102" s="212" t="s">
        <v>145</v>
      </c>
      <c r="C102" s="212">
        <v>20</v>
      </c>
      <c r="D102" s="213">
        <v>350</v>
      </c>
      <c r="E102" s="213">
        <v>7000</v>
      </c>
      <c r="F102" s="212">
        <v>0</v>
      </c>
      <c r="G102" s="213">
        <v>0</v>
      </c>
      <c r="H102" s="212">
        <v>0</v>
      </c>
      <c r="I102" s="212">
        <v>0</v>
      </c>
      <c r="J102" s="212">
        <v>20</v>
      </c>
      <c r="K102" s="213">
        <v>7000</v>
      </c>
      <c r="L102" s="212">
        <v>0</v>
      </c>
      <c r="M102" s="212">
        <v>0</v>
      </c>
    </row>
    <row r="103" spans="1:13" x14ac:dyDescent="0.25">
      <c r="A103" s="212" t="s">
        <v>585</v>
      </c>
      <c r="B103" s="212" t="s">
        <v>145</v>
      </c>
      <c r="C103" s="212">
        <v>70</v>
      </c>
      <c r="D103" s="213">
        <v>30</v>
      </c>
      <c r="E103" s="213">
        <v>2100</v>
      </c>
      <c r="F103" s="212">
        <v>0</v>
      </c>
      <c r="G103" s="213">
        <v>0</v>
      </c>
      <c r="H103" s="212">
        <v>70</v>
      </c>
      <c r="I103" s="213">
        <v>2100</v>
      </c>
      <c r="J103" s="212">
        <v>0</v>
      </c>
      <c r="K103" s="212">
        <v>0</v>
      </c>
      <c r="L103" s="212">
        <v>0</v>
      </c>
      <c r="M103" s="212">
        <v>0</v>
      </c>
    </row>
    <row r="104" spans="1:13" x14ac:dyDescent="0.25">
      <c r="A104" s="212" t="s">
        <v>529</v>
      </c>
      <c r="B104" s="212" t="s">
        <v>143</v>
      </c>
      <c r="C104" s="212">
        <v>1</v>
      </c>
      <c r="D104" s="213">
        <v>3000</v>
      </c>
      <c r="E104" s="213">
        <v>3000</v>
      </c>
      <c r="F104" s="212">
        <v>0</v>
      </c>
      <c r="G104" s="213">
        <v>0</v>
      </c>
      <c r="H104" s="212">
        <v>0</v>
      </c>
      <c r="I104" s="212">
        <v>0</v>
      </c>
      <c r="J104" s="212">
        <v>0</v>
      </c>
      <c r="K104" s="212">
        <v>0</v>
      </c>
      <c r="L104" s="212">
        <v>1</v>
      </c>
      <c r="M104" s="213">
        <v>3000</v>
      </c>
    </row>
    <row r="105" spans="1:13" x14ac:dyDescent="0.25">
      <c r="A105" s="212" t="s">
        <v>586</v>
      </c>
      <c r="B105" s="212" t="s">
        <v>145</v>
      </c>
      <c r="C105" s="212">
        <v>10</v>
      </c>
      <c r="D105" s="213">
        <v>150</v>
      </c>
      <c r="E105" s="213">
        <v>1500</v>
      </c>
      <c r="F105" s="212">
        <v>10</v>
      </c>
      <c r="G105" s="213">
        <v>1500</v>
      </c>
      <c r="H105" s="212">
        <v>0</v>
      </c>
      <c r="I105" s="212">
        <v>0</v>
      </c>
      <c r="J105" s="212">
        <v>0</v>
      </c>
      <c r="K105" s="212">
        <v>0</v>
      </c>
      <c r="L105" s="212">
        <v>0</v>
      </c>
      <c r="M105" s="212">
        <v>0</v>
      </c>
    </row>
    <row r="106" spans="1:13" x14ac:dyDescent="0.25">
      <c r="A106" s="212" t="s">
        <v>587</v>
      </c>
      <c r="B106" s="212" t="s">
        <v>142</v>
      </c>
      <c r="C106" s="212">
        <v>1</v>
      </c>
      <c r="D106" s="213">
        <v>2600</v>
      </c>
      <c r="E106" s="213">
        <v>2600</v>
      </c>
      <c r="F106" s="212">
        <v>1</v>
      </c>
      <c r="G106" s="213">
        <v>2600</v>
      </c>
      <c r="H106" s="212">
        <v>0</v>
      </c>
      <c r="I106" s="212">
        <v>0</v>
      </c>
      <c r="J106" s="212">
        <v>0</v>
      </c>
      <c r="K106" s="212">
        <v>0</v>
      </c>
      <c r="L106" s="212">
        <v>0</v>
      </c>
      <c r="M106" s="212">
        <v>0</v>
      </c>
    </row>
    <row r="107" spans="1:13" x14ac:dyDescent="0.25">
      <c r="A107" s="212" t="s">
        <v>588</v>
      </c>
      <c r="B107" s="212" t="s">
        <v>223</v>
      </c>
      <c r="C107" s="212">
        <v>10</v>
      </c>
      <c r="D107" s="212">
        <v>65</v>
      </c>
      <c r="E107" s="213">
        <v>650</v>
      </c>
      <c r="F107" s="212">
        <v>0</v>
      </c>
      <c r="G107" s="213">
        <v>0</v>
      </c>
      <c r="H107" s="212">
        <v>10</v>
      </c>
      <c r="I107" s="213">
        <v>650</v>
      </c>
      <c r="J107" s="212">
        <v>0</v>
      </c>
      <c r="K107" s="213">
        <v>0</v>
      </c>
      <c r="L107" s="212">
        <v>0</v>
      </c>
      <c r="M107" s="212">
        <v>0</v>
      </c>
    </row>
    <row r="108" spans="1:13" ht="18.75" x14ac:dyDescent="0.3">
      <c r="A108" s="322" t="s">
        <v>101</v>
      </c>
      <c r="B108" s="323"/>
      <c r="C108" s="212"/>
      <c r="D108" s="212"/>
      <c r="E108" s="233">
        <f>SUM(E2:E107)</f>
        <v>4993408.2</v>
      </c>
      <c r="F108" s="212"/>
      <c r="G108" s="212"/>
      <c r="H108" s="212"/>
      <c r="I108" s="212"/>
      <c r="J108" s="212"/>
      <c r="K108" s="212"/>
      <c r="L108" s="212"/>
      <c r="M108" s="212"/>
    </row>
  </sheetData>
  <mergeCells count="2">
    <mergeCell ref="A1:M1"/>
    <mergeCell ref="A108:B108"/>
  </mergeCells>
  <hyperlinks>
    <hyperlink ref="E108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opLeftCell="A13" workbookViewId="0">
      <selection activeCell="E13" sqref="E13"/>
    </sheetView>
  </sheetViews>
  <sheetFormatPr defaultRowHeight="15" x14ac:dyDescent="0.25"/>
  <cols>
    <col min="1" max="1" width="43.85546875" customWidth="1"/>
    <col min="2" max="2" width="11.85546875" customWidth="1"/>
    <col min="3" max="3" width="13.85546875" bestFit="1" customWidth="1"/>
    <col min="4" max="4" width="10.5703125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  <col min="18" max="19" width="10.140625" hidden="1" customWidth="1"/>
    <col min="20" max="21" width="0" hidden="1" customWidth="1"/>
  </cols>
  <sheetData>
    <row r="1" spans="1:21" ht="21" x14ac:dyDescent="0.35">
      <c r="A1" s="319" t="s">
        <v>61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681</v>
      </c>
      <c r="P2" s="212" t="s">
        <v>194</v>
      </c>
      <c r="Q2" s="213">
        <v>18000</v>
      </c>
      <c r="R2" s="213">
        <v>18000</v>
      </c>
      <c r="S2" s="213">
        <v>0</v>
      </c>
      <c r="T2" s="212">
        <v>0</v>
      </c>
      <c r="U2" s="212">
        <v>0</v>
      </c>
    </row>
    <row r="3" spans="1:21" ht="30" x14ac:dyDescent="0.25">
      <c r="A3" s="218" t="s">
        <v>673</v>
      </c>
      <c r="B3" s="212" t="s">
        <v>142</v>
      </c>
      <c r="C3" s="212">
        <v>7</v>
      </c>
      <c r="D3" s="213">
        <v>45000</v>
      </c>
      <c r="E3" s="213">
        <v>315000</v>
      </c>
      <c r="F3" s="212">
        <v>1</v>
      </c>
      <c r="G3" s="213">
        <v>45000</v>
      </c>
      <c r="H3" s="212">
        <v>6</v>
      </c>
      <c r="I3" s="213">
        <v>270000</v>
      </c>
      <c r="J3" s="212">
        <v>0</v>
      </c>
      <c r="K3" s="213">
        <v>0</v>
      </c>
      <c r="L3" s="212">
        <v>0</v>
      </c>
      <c r="M3" s="212">
        <v>0</v>
      </c>
      <c r="O3" s="212" t="s">
        <v>682</v>
      </c>
      <c r="P3" s="212" t="s">
        <v>237</v>
      </c>
      <c r="Q3" s="213">
        <v>16000</v>
      </c>
      <c r="R3" s="213">
        <v>16000</v>
      </c>
      <c r="S3" s="212">
        <v>0</v>
      </c>
      <c r="T3" s="213">
        <v>0</v>
      </c>
      <c r="U3" s="212">
        <v>0</v>
      </c>
    </row>
    <row r="4" spans="1:21" x14ac:dyDescent="0.25">
      <c r="A4" s="212" t="s">
        <v>671</v>
      </c>
      <c r="B4" s="212" t="s">
        <v>142</v>
      </c>
      <c r="C4" s="212">
        <v>1</v>
      </c>
      <c r="D4" s="213">
        <v>18000</v>
      </c>
      <c r="E4" s="213">
        <v>18000</v>
      </c>
      <c r="F4" s="212">
        <v>1</v>
      </c>
      <c r="G4" s="213">
        <v>18000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683</v>
      </c>
      <c r="P4" s="212" t="s">
        <v>191</v>
      </c>
      <c r="Q4" s="213">
        <v>159000</v>
      </c>
      <c r="R4" s="213">
        <v>117000</v>
      </c>
      <c r="S4" s="213">
        <v>42000</v>
      </c>
      <c r="T4" s="212">
        <v>0</v>
      </c>
      <c r="U4" s="212">
        <v>0</v>
      </c>
    </row>
    <row r="5" spans="1:21" ht="30" x14ac:dyDescent="0.25">
      <c r="A5" s="218" t="s">
        <v>674</v>
      </c>
      <c r="B5" s="212" t="s">
        <v>152</v>
      </c>
      <c r="C5" s="212">
        <v>1</v>
      </c>
      <c r="D5" s="213">
        <v>28000</v>
      </c>
      <c r="E5" s="213">
        <v>28000</v>
      </c>
      <c r="F5" s="212">
        <v>1</v>
      </c>
      <c r="G5" s="213">
        <v>28000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684</v>
      </c>
      <c r="P5" s="212" t="s">
        <v>422</v>
      </c>
      <c r="Q5" s="213">
        <v>99000</v>
      </c>
      <c r="R5" s="213">
        <v>0</v>
      </c>
      <c r="S5" s="213">
        <v>99000</v>
      </c>
      <c r="T5" s="213">
        <v>0</v>
      </c>
      <c r="U5" s="212">
        <v>0</v>
      </c>
    </row>
    <row r="6" spans="1:21" ht="180" x14ac:dyDescent="0.25">
      <c r="A6" s="222" t="s">
        <v>680</v>
      </c>
      <c r="B6" s="212" t="s">
        <v>142</v>
      </c>
      <c r="C6" s="212">
        <v>1</v>
      </c>
      <c r="D6" s="213">
        <v>83000</v>
      </c>
      <c r="E6" s="213">
        <v>83000</v>
      </c>
      <c r="F6" s="212">
        <v>0</v>
      </c>
      <c r="G6" s="213">
        <v>0</v>
      </c>
      <c r="H6" s="212">
        <v>1</v>
      </c>
      <c r="I6" s="213">
        <v>83000</v>
      </c>
      <c r="J6" s="212">
        <v>0</v>
      </c>
      <c r="K6" s="212">
        <v>0</v>
      </c>
      <c r="L6" s="212">
        <v>0</v>
      </c>
      <c r="M6" s="212">
        <v>0</v>
      </c>
      <c r="O6" s="212" t="s">
        <v>683</v>
      </c>
      <c r="P6" s="212" t="s">
        <v>194</v>
      </c>
      <c r="Q6" s="213">
        <v>48000</v>
      </c>
      <c r="R6" s="213">
        <v>0</v>
      </c>
      <c r="S6" s="213">
        <v>48000</v>
      </c>
      <c r="T6" s="212">
        <v>0</v>
      </c>
      <c r="U6" s="212">
        <v>0</v>
      </c>
    </row>
    <row r="7" spans="1:21" x14ac:dyDescent="0.25">
      <c r="A7" s="212" t="s">
        <v>675</v>
      </c>
      <c r="B7" s="212" t="s">
        <v>142</v>
      </c>
      <c r="C7" s="212">
        <v>1</v>
      </c>
      <c r="D7" s="213">
        <v>58000</v>
      </c>
      <c r="E7" s="213">
        <v>58000</v>
      </c>
      <c r="F7" s="212">
        <v>1</v>
      </c>
      <c r="G7" s="213">
        <v>58000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  <c r="O7" s="212" t="s">
        <v>683</v>
      </c>
      <c r="P7" s="212" t="s">
        <v>420</v>
      </c>
      <c r="Q7" s="213">
        <v>121000</v>
      </c>
      <c r="R7" s="213">
        <v>121000</v>
      </c>
      <c r="S7" s="212">
        <v>0</v>
      </c>
      <c r="T7" s="212">
        <v>0</v>
      </c>
      <c r="U7" s="212">
        <v>0</v>
      </c>
    </row>
    <row r="8" spans="1:21" ht="30" x14ac:dyDescent="0.25">
      <c r="A8" s="218" t="s">
        <v>672</v>
      </c>
      <c r="B8" s="212" t="s">
        <v>142</v>
      </c>
      <c r="C8" s="212">
        <v>2</v>
      </c>
      <c r="D8" s="213">
        <v>24000</v>
      </c>
      <c r="E8" s="213">
        <v>48000</v>
      </c>
      <c r="F8" s="212">
        <v>0</v>
      </c>
      <c r="G8" s="212">
        <v>0</v>
      </c>
      <c r="H8" s="212">
        <v>2</v>
      </c>
      <c r="I8" s="213">
        <v>48000</v>
      </c>
      <c r="J8" s="212">
        <v>0</v>
      </c>
      <c r="K8" s="212">
        <v>0</v>
      </c>
      <c r="L8" s="212">
        <v>0</v>
      </c>
      <c r="M8" s="212">
        <v>0</v>
      </c>
      <c r="O8" s="212" t="s">
        <v>685</v>
      </c>
      <c r="P8" s="212" t="s">
        <v>191</v>
      </c>
      <c r="Q8" s="213">
        <v>270000</v>
      </c>
      <c r="R8" s="213">
        <v>0</v>
      </c>
      <c r="S8" s="213">
        <v>270000</v>
      </c>
      <c r="T8" s="212">
        <v>0</v>
      </c>
      <c r="U8" s="212">
        <v>0</v>
      </c>
    </row>
    <row r="9" spans="1:21" ht="30" x14ac:dyDescent="0.25">
      <c r="A9" s="218" t="s">
        <v>676</v>
      </c>
      <c r="B9" s="212" t="s">
        <v>142</v>
      </c>
      <c r="C9" s="212">
        <v>2</v>
      </c>
      <c r="D9" s="213">
        <v>42000</v>
      </c>
      <c r="E9" s="213">
        <v>84000</v>
      </c>
      <c r="F9" s="212">
        <v>1</v>
      </c>
      <c r="G9" s="213">
        <v>42000</v>
      </c>
      <c r="H9" s="212">
        <v>1</v>
      </c>
      <c r="I9" s="213">
        <v>42000</v>
      </c>
      <c r="J9" s="212">
        <v>0</v>
      </c>
      <c r="K9" s="212">
        <v>0</v>
      </c>
      <c r="L9" s="212">
        <v>0</v>
      </c>
      <c r="M9" s="212">
        <v>0</v>
      </c>
      <c r="Q9" s="220"/>
      <c r="R9" s="220"/>
    </row>
    <row r="10" spans="1:21" ht="45" x14ac:dyDescent="0.25">
      <c r="A10" s="218" t="s">
        <v>677</v>
      </c>
      <c r="B10" s="212" t="s">
        <v>142</v>
      </c>
      <c r="C10" s="212">
        <v>2</v>
      </c>
      <c r="D10" s="213">
        <v>16000</v>
      </c>
      <c r="E10" s="213">
        <v>32000</v>
      </c>
      <c r="F10" s="212">
        <v>1</v>
      </c>
      <c r="G10" s="213">
        <v>16000</v>
      </c>
      <c r="H10" s="212">
        <v>1</v>
      </c>
      <c r="I10" s="213">
        <v>16000</v>
      </c>
      <c r="J10" s="212">
        <v>0</v>
      </c>
      <c r="K10" s="212">
        <v>0</v>
      </c>
      <c r="L10" s="212">
        <v>0</v>
      </c>
      <c r="M10" s="212">
        <v>0</v>
      </c>
    </row>
    <row r="11" spans="1:21" ht="135" x14ac:dyDescent="0.25">
      <c r="A11" s="222" t="s">
        <v>678</v>
      </c>
      <c r="B11" s="212" t="s">
        <v>152</v>
      </c>
      <c r="C11" s="212">
        <v>1</v>
      </c>
      <c r="D11" s="213">
        <v>35000</v>
      </c>
      <c r="E11" s="213">
        <v>35000</v>
      </c>
      <c r="F11" s="212">
        <v>1</v>
      </c>
      <c r="G11" s="213">
        <v>35000</v>
      </c>
      <c r="H11" s="212">
        <v>0</v>
      </c>
      <c r="I11" s="212">
        <v>0</v>
      </c>
      <c r="J11" s="212">
        <v>0</v>
      </c>
      <c r="K11" s="213">
        <v>0</v>
      </c>
      <c r="L11" s="212">
        <v>0</v>
      </c>
      <c r="M11" s="212">
        <v>0</v>
      </c>
    </row>
    <row r="12" spans="1:21" ht="30" x14ac:dyDescent="0.25">
      <c r="A12" s="218" t="s">
        <v>679</v>
      </c>
      <c r="B12" s="212" t="s">
        <v>142</v>
      </c>
      <c r="C12" s="212">
        <v>2</v>
      </c>
      <c r="D12" s="213">
        <v>15000</v>
      </c>
      <c r="E12" s="213">
        <v>30000</v>
      </c>
      <c r="F12" s="212">
        <v>2</v>
      </c>
      <c r="G12" s="213">
        <v>30000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</row>
    <row r="13" spans="1:21" ht="18.75" x14ac:dyDescent="0.3">
      <c r="A13" s="322" t="s">
        <v>101</v>
      </c>
      <c r="B13" s="323"/>
      <c r="C13" s="212"/>
      <c r="D13" s="212"/>
      <c r="E13" s="233">
        <f>SUM(E2:E12)</f>
        <v>731000</v>
      </c>
      <c r="F13" s="212"/>
      <c r="G13" s="212"/>
      <c r="H13" s="212"/>
      <c r="I13" s="212"/>
      <c r="J13" s="212"/>
      <c r="K13" s="212"/>
      <c r="L13" s="212"/>
      <c r="M13" s="212"/>
    </row>
  </sheetData>
  <mergeCells count="2">
    <mergeCell ref="A1:M1"/>
    <mergeCell ref="A13:B13"/>
  </mergeCells>
  <hyperlinks>
    <hyperlink ref="E13" location="APP!A1" display="APP!A1"/>
  </hyperlinks>
  <pageMargins left="0.25" right="0.25" top="0.75" bottom="0.75" header="0.3" footer="0.3"/>
  <pageSetup paperSize="10000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7" sqref="H7"/>
    </sheetView>
  </sheetViews>
  <sheetFormatPr defaultRowHeight="15" x14ac:dyDescent="0.25"/>
  <cols>
    <col min="2" max="2" width="53.140625" bestFit="1" customWidth="1"/>
    <col min="3" max="5" width="18" bestFit="1" customWidth="1"/>
    <col min="6" max="7" width="16.42578125" bestFit="1" customWidth="1"/>
  </cols>
  <sheetData>
    <row r="1" spans="1:7" ht="18.75" x14ac:dyDescent="0.3">
      <c r="A1" s="314" t="s">
        <v>1308</v>
      </c>
      <c r="B1" s="314"/>
      <c r="C1" s="314"/>
      <c r="D1" s="314"/>
      <c r="E1" s="314"/>
      <c r="F1" s="314"/>
      <c r="G1" s="314"/>
    </row>
    <row r="2" spans="1:7" x14ac:dyDescent="0.25">
      <c r="A2" s="212" t="s">
        <v>103</v>
      </c>
      <c r="B2" s="212" t="s">
        <v>104</v>
      </c>
      <c r="C2" s="212" t="s">
        <v>3</v>
      </c>
      <c r="D2" s="212" t="s">
        <v>105</v>
      </c>
      <c r="E2" s="212" t="s">
        <v>106</v>
      </c>
      <c r="F2" s="212" t="s">
        <v>107</v>
      </c>
      <c r="G2" s="212" t="s">
        <v>108</v>
      </c>
    </row>
    <row r="3" spans="1:7" x14ac:dyDescent="0.25">
      <c r="A3" s="212">
        <v>10605020</v>
      </c>
      <c r="B3" s="212" t="s">
        <v>61</v>
      </c>
      <c r="C3" s="213">
        <v>2882823</v>
      </c>
      <c r="D3" s="213">
        <v>1511823</v>
      </c>
      <c r="E3" s="213">
        <v>1191000</v>
      </c>
      <c r="F3" s="213">
        <v>180000</v>
      </c>
      <c r="G3" s="212">
        <v>0</v>
      </c>
    </row>
    <row r="4" spans="1:7" x14ac:dyDescent="0.25">
      <c r="A4" s="212">
        <v>10605030</v>
      </c>
      <c r="B4" s="212" t="s">
        <v>109</v>
      </c>
      <c r="C4" s="213">
        <v>15575000</v>
      </c>
      <c r="D4" s="213">
        <v>9737500</v>
      </c>
      <c r="E4" s="213">
        <v>3527500</v>
      </c>
      <c r="F4" s="213">
        <v>2310000</v>
      </c>
      <c r="G4" s="212">
        <v>0</v>
      </c>
    </row>
    <row r="5" spans="1:7" x14ac:dyDescent="0.25">
      <c r="A5" s="212">
        <v>10605040</v>
      </c>
      <c r="B5" s="212" t="s">
        <v>110</v>
      </c>
      <c r="C5" s="213">
        <v>85000</v>
      </c>
      <c r="D5" s="213">
        <v>85000</v>
      </c>
      <c r="E5" s="212">
        <v>0</v>
      </c>
      <c r="F5" s="212">
        <v>0</v>
      </c>
      <c r="G5" s="212">
        <v>0</v>
      </c>
    </row>
    <row r="6" spans="1:7" x14ac:dyDescent="0.25">
      <c r="A6" s="212">
        <v>10605110</v>
      </c>
      <c r="B6" s="212" t="s">
        <v>90</v>
      </c>
      <c r="C6" s="213">
        <v>43005</v>
      </c>
      <c r="D6" s="213">
        <v>43005</v>
      </c>
      <c r="E6" s="212">
        <v>0</v>
      </c>
      <c r="F6" s="212">
        <v>0</v>
      </c>
      <c r="G6" s="212">
        <v>0</v>
      </c>
    </row>
    <row r="7" spans="1:7" x14ac:dyDescent="0.25">
      <c r="A7" s="212">
        <v>10605130</v>
      </c>
      <c r="B7" s="212" t="s">
        <v>72</v>
      </c>
      <c r="C7" s="213">
        <v>65000</v>
      </c>
      <c r="D7" s="213">
        <v>65000</v>
      </c>
      <c r="E7" s="212">
        <v>0</v>
      </c>
      <c r="F7" s="212">
        <v>0</v>
      </c>
      <c r="G7" s="212">
        <v>0</v>
      </c>
    </row>
    <row r="8" spans="1:7" x14ac:dyDescent="0.25">
      <c r="A8" s="212">
        <v>10605140</v>
      </c>
      <c r="B8" s="212" t="s">
        <v>50</v>
      </c>
      <c r="C8" s="213">
        <v>2399019</v>
      </c>
      <c r="D8" s="213">
        <v>2399019</v>
      </c>
      <c r="E8" s="212">
        <v>0</v>
      </c>
      <c r="F8" s="212">
        <v>0</v>
      </c>
      <c r="G8" s="212">
        <v>0</v>
      </c>
    </row>
    <row r="9" spans="1:7" x14ac:dyDescent="0.25">
      <c r="A9" s="212">
        <v>10605990</v>
      </c>
      <c r="B9" s="212" t="s">
        <v>696</v>
      </c>
      <c r="C9" s="213">
        <v>1850000</v>
      </c>
      <c r="D9" s="213">
        <v>1850000</v>
      </c>
      <c r="E9" s="212">
        <v>0</v>
      </c>
      <c r="F9" s="212">
        <v>0</v>
      </c>
      <c r="G9" s="212">
        <v>0</v>
      </c>
    </row>
    <row r="10" spans="1:7" x14ac:dyDescent="0.25">
      <c r="A10" s="212">
        <v>10607010</v>
      </c>
      <c r="B10" s="212" t="s">
        <v>111</v>
      </c>
      <c r="C10" s="213">
        <v>831735.84</v>
      </c>
      <c r="D10" s="213">
        <v>598735.84</v>
      </c>
      <c r="E10" s="213">
        <v>180000</v>
      </c>
      <c r="F10" s="213">
        <v>53000</v>
      </c>
      <c r="G10" s="212">
        <v>0</v>
      </c>
    </row>
    <row r="11" spans="1:7" x14ac:dyDescent="0.25">
      <c r="A11" s="212">
        <v>10801990</v>
      </c>
      <c r="B11" s="212" t="s">
        <v>697</v>
      </c>
      <c r="C11" s="213">
        <v>100000</v>
      </c>
      <c r="D11" s="213">
        <v>100000</v>
      </c>
      <c r="E11" s="212">
        <v>0</v>
      </c>
      <c r="F11" s="212">
        <v>0</v>
      </c>
      <c r="G11" s="212">
        <v>0</v>
      </c>
    </row>
    <row r="12" spans="1:7" x14ac:dyDescent="0.25">
      <c r="A12" s="212">
        <v>40202020</v>
      </c>
      <c r="B12" s="212" t="s">
        <v>698</v>
      </c>
      <c r="C12" s="213">
        <v>510530</v>
      </c>
      <c r="D12" s="213">
        <v>255265</v>
      </c>
      <c r="E12" s="212">
        <v>0</v>
      </c>
      <c r="F12" s="213">
        <v>255265</v>
      </c>
      <c r="G12" s="212">
        <v>0</v>
      </c>
    </row>
    <row r="13" spans="1:7" x14ac:dyDescent="0.25">
      <c r="A13" s="212">
        <v>50202010</v>
      </c>
      <c r="B13" s="212" t="s">
        <v>112</v>
      </c>
      <c r="C13" s="213">
        <v>12662587.6</v>
      </c>
      <c r="D13" s="213">
        <v>4519603.4000000004</v>
      </c>
      <c r="E13" s="213">
        <v>2411834.2000000002</v>
      </c>
      <c r="F13" s="213">
        <v>2137131</v>
      </c>
      <c r="G13" s="213">
        <v>3594019</v>
      </c>
    </row>
    <row r="14" spans="1:7" x14ac:dyDescent="0.25">
      <c r="A14" s="212">
        <v>50203010</v>
      </c>
      <c r="B14" s="212" t="s">
        <v>113</v>
      </c>
      <c r="C14" s="213">
        <v>1715866.57</v>
      </c>
      <c r="D14" s="213">
        <v>1083417.6100000001</v>
      </c>
      <c r="E14" s="213">
        <v>506618.96</v>
      </c>
      <c r="F14" s="213">
        <v>125830</v>
      </c>
      <c r="G14" s="212">
        <v>0</v>
      </c>
    </row>
    <row r="15" spans="1:7" x14ac:dyDescent="0.25">
      <c r="A15" s="212">
        <v>50203080</v>
      </c>
      <c r="B15" s="212" t="s">
        <v>114</v>
      </c>
      <c r="C15" s="213">
        <v>711979</v>
      </c>
      <c r="D15" s="213">
        <v>10944</v>
      </c>
      <c r="E15" s="213">
        <v>701035</v>
      </c>
      <c r="F15" s="212">
        <v>0</v>
      </c>
      <c r="G15" s="212">
        <v>0</v>
      </c>
    </row>
    <row r="16" spans="1:7" x14ac:dyDescent="0.25">
      <c r="A16" s="212">
        <v>50203090</v>
      </c>
      <c r="B16" s="212" t="s">
        <v>115</v>
      </c>
      <c r="C16" s="213">
        <v>231512</v>
      </c>
      <c r="D16" s="213">
        <v>77378</v>
      </c>
      <c r="E16" s="213">
        <v>51378</v>
      </c>
      <c r="F16" s="213">
        <v>51378</v>
      </c>
      <c r="G16" s="213">
        <v>51378</v>
      </c>
    </row>
    <row r="17" spans="1:7" x14ac:dyDescent="0.25">
      <c r="A17" s="212">
        <v>50203100</v>
      </c>
      <c r="B17" s="212" t="s">
        <v>116</v>
      </c>
      <c r="C17" s="213">
        <v>1593321</v>
      </c>
      <c r="D17" s="213">
        <v>931641</v>
      </c>
      <c r="E17" s="213">
        <v>220560</v>
      </c>
      <c r="F17" s="213">
        <v>220560</v>
      </c>
      <c r="G17" s="213">
        <v>220560</v>
      </c>
    </row>
    <row r="18" spans="1:7" x14ac:dyDescent="0.25">
      <c r="A18" s="212">
        <v>50203110</v>
      </c>
      <c r="B18" s="212" t="s">
        <v>699</v>
      </c>
      <c r="C18" s="213">
        <v>1355926.16</v>
      </c>
      <c r="D18" s="213">
        <v>1075474.08</v>
      </c>
      <c r="E18" s="212">
        <v>0</v>
      </c>
      <c r="F18" s="213">
        <v>280452.08</v>
      </c>
      <c r="G18" s="212">
        <v>0</v>
      </c>
    </row>
    <row r="19" spans="1:7" x14ac:dyDescent="0.25">
      <c r="A19" s="212">
        <v>50203990</v>
      </c>
      <c r="B19" s="212" t="s">
        <v>117</v>
      </c>
      <c r="C19" s="213">
        <v>4791620.18</v>
      </c>
      <c r="D19" s="213">
        <v>3454273.5</v>
      </c>
      <c r="E19" s="213">
        <v>1176892.68</v>
      </c>
      <c r="F19" s="213">
        <v>160454</v>
      </c>
      <c r="G19" s="212">
        <v>0</v>
      </c>
    </row>
    <row r="20" spans="1:7" x14ac:dyDescent="0.25">
      <c r="A20" s="212">
        <v>50205020</v>
      </c>
      <c r="B20" s="212" t="s">
        <v>118</v>
      </c>
      <c r="C20" s="213">
        <v>783250</v>
      </c>
      <c r="D20" s="213">
        <v>226780</v>
      </c>
      <c r="E20" s="213">
        <v>185490</v>
      </c>
      <c r="F20" s="213">
        <v>185490</v>
      </c>
      <c r="G20" s="213">
        <v>185490</v>
      </c>
    </row>
    <row r="21" spans="1:7" x14ac:dyDescent="0.25">
      <c r="A21" s="212">
        <v>50205030</v>
      </c>
      <c r="B21" s="212" t="s">
        <v>700</v>
      </c>
      <c r="C21" s="213">
        <v>1980000</v>
      </c>
      <c r="D21" s="213">
        <v>495000</v>
      </c>
      <c r="E21" s="213">
        <v>495000</v>
      </c>
      <c r="F21" s="213">
        <v>495000</v>
      </c>
      <c r="G21" s="213">
        <v>495000</v>
      </c>
    </row>
    <row r="22" spans="1:7" x14ac:dyDescent="0.25">
      <c r="A22" s="212">
        <v>50206010</v>
      </c>
      <c r="B22" s="212" t="s">
        <v>119</v>
      </c>
      <c r="C22" s="213">
        <v>483250</v>
      </c>
      <c r="D22" s="213">
        <v>213000</v>
      </c>
      <c r="E22" s="213">
        <v>21250</v>
      </c>
      <c r="F22" s="213">
        <v>249000</v>
      </c>
      <c r="G22" s="212">
        <v>0</v>
      </c>
    </row>
    <row r="23" spans="1:7" x14ac:dyDescent="0.25">
      <c r="A23" s="212">
        <v>50207020</v>
      </c>
      <c r="B23" s="212" t="s">
        <v>120</v>
      </c>
      <c r="C23" s="213">
        <v>168385</v>
      </c>
      <c r="D23" s="213">
        <v>87405</v>
      </c>
      <c r="E23" s="213">
        <v>21660</v>
      </c>
      <c r="F23" s="213">
        <v>22660</v>
      </c>
      <c r="G23" s="213">
        <v>36660</v>
      </c>
    </row>
    <row r="24" spans="1:7" x14ac:dyDescent="0.25">
      <c r="A24" s="212">
        <v>50211990</v>
      </c>
      <c r="B24" s="212" t="s">
        <v>121</v>
      </c>
      <c r="C24" s="213">
        <v>1025000</v>
      </c>
      <c r="D24" s="213">
        <v>1000000</v>
      </c>
      <c r="E24" s="213">
        <v>25000</v>
      </c>
      <c r="F24" s="212">
        <v>0</v>
      </c>
      <c r="G24" s="212">
        <v>0</v>
      </c>
    </row>
    <row r="25" spans="1:7" x14ac:dyDescent="0.25">
      <c r="A25" s="212">
        <v>50212030</v>
      </c>
      <c r="B25" s="212" t="s">
        <v>73</v>
      </c>
      <c r="C25" s="213">
        <v>1600032</v>
      </c>
      <c r="D25" s="213">
        <v>1600032</v>
      </c>
      <c r="E25" s="212">
        <v>0</v>
      </c>
      <c r="F25" s="212">
        <v>0</v>
      </c>
      <c r="G25" s="212">
        <v>0</v>
      </c>
    </row>
    <row r="26" spans="1:7" x14ac:dyDescent="0.25">
      <c r="A26" s="212">
        <v>50213040</v>
      </c>
      <c r="B26" s="212" t="s">
        <v>122</v>
      </c>
      <c r="C26" s="213">
        <v>3003987.92</v>
      </c>
      <c r="D26" s="213">
        <v>1479802.92</v>
      </c>
      <c r="E26" s="213">
        <v>1524185</v>
      </c>
      <c r="F26" s="212">
        <v>0</v>
      </c>
      <c r="G26" s="212">
        <v>0</v>
      </c>
    </row>
    <row r="27" spans="1:7" x14ac:dyDescent="0.25">
      <c r="A27" s="212">
        <v>50213050</v>
      </c>
      <c r="B27" s="212" t="s">
        <v>123</v>
      </c>
      <c r="C27" s="213">
        <v>20000</v>
      </c>
      <c r="D27" s="213">
        <v>5000</v>
      </c>
      <c r="E27" s="213">
        <v>5000</v>
      </c>
      <c r="F27" s="213">
        <v>5000</v>
      </c>
      <c r="G27" s="213">
        <v>5000</v>
      </c>
    </row>
    <row r="28" spans="1:7" x14ac:dyDescent="0.25">
      <c r="A28" s="212">
        <v>50299010</v>
      </c>
      <c r="B28" s="212" t="s">
        <v>701</v>
      </c>
      <c r="C28" s="213">
        <v>10000</v>
      </c>
      <c r="D28" s="213">
        <v>10000</v>
      </c>
      <c r="E28" s="212">
        <v>0</v>
      </c>
      <c r="F28" s="212">
        <v>0</v>
      </c>
      <c r="G28" s="212">
        <v>0</v>
      </c>
    </row>
    <row r="29" spans="1:7" x14ac:dyDescent="0.25">
      <c r="A29" s="212">
        <v>50299020</v>
      </c>
      <c r="B29" s="212" t="s">
        <v>124</v>
      </c>
      <c r="C29" s="213">
        <v>3711829</v>
      </c>
      <c r="D29" s="213">
        <v>463861</v>
      </c>
      <c r="E29" s="213">
        <v>1803936</v>
      </c>
      <c r="F29" s="213">
        <v>2016</v>
      </c>
      <c r="G29" s="213">
        <v>1442016</v>
      </c>
    </row>
    <row r="30" spans="1:7" x14ac:dyDescent="0.25">
      <c r="A30" s="212">
        <v>50299060</v>
      </c>
      <c r="B30" s="212" t="s">
        <v>702</v>
      </c>
      <c r="C30" s="213">
        <v>186400</v>
      </c>
      <c r="D30" s="212">
        <v>0</v>
      </c>
      <c r="E30" s="212">
        <v>0</v>
      </c>
      <c r="F30" s="212">
        <v>0</v>
      </c>
      <c r="G30" s="213">
        <v>186400</v>
      </c>
    </row>
    <row r="31" spans="1:7" x14ac:dyDescent="0.25">
      <c r="A31" s="212">
        <v>50299070</v>
      </c>
      <c r="B31" s="212" t="s">
        <v>703</v>
      </c>
      <c r="C31" s="213">
        <v>3170000</v>
      </c>
      <c r="D31" s="213">
        <v>3170000</v>
      </c>
      <c r="E31" s="212">
        <v>0</v>
      </c>
      <c r="F31" s="212">
        <v>0</v>
      </c>
      <c r="G31" s="212">
        <v>0</v>
      </c>
    </row>
    <row r="32" spans="1:7" x14ac:dyDescent="0.25">
      <c r="A32" s="212">
        <v>50604040</v>
      </c>
      <c r="B32" s="212" t="s">
        <v>125</v>
      </c>
      <c r="C32" s="213">
        <v>863215</v>
      </c>
      <c r="D32" s="213">
        <v>363215</v>
      </c>
      <c r="E32" s="213">
        <v>500000</v>
      </c>
      <c r="F32" s="212">
        <v>0</v>
      </c>
      <c r="G32" s="212">
        <v>0</v>
      </c>
    </row>
    <row r="33" spans="1:7" ht="18.75" x14ac:dyDescent="0.3">
      <c r="A33" s="313" t="s">
        <v>101</v>
      </c>
      <c r="B33" s="313"/>
      <c r="C33" s="242">
        <f>SUM(C3:C32)</f>
        <v>64410274.269999996</v>
      </c>
      <c r="D33" s="242">
        <f t="shared" ref="D33:G33" si="0">SUM(D3:D32)</f>
        <v>36912175.350000001</v>
      </c>
      <c r="E33" s="242">
        <f t="shared" si="0"/>
        <v>14548339.84</v>
      </c>
      <c r="F33" s="242">
        <f t="shared" si="0"/>
        <v>6733236.0800000001</v>
      </c>
      <c r="G33" s="242">
        <f t="shared" si="0"/>
        <v>6216523</v>
      </c>
    </row>
  </sheetData>
  <mergeCells count="2">
    <mergeCell ref="A33:B33"/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opLeftCell="A3" workbookViewId="0">
      <selection activeCell="E5" sqref="E5"/>
    </sheetView>
  </sheetViews>
  <sheetFormatPr defaultRowHeight="15" x14ac:dyDescent="0.25"/>
  <cols>
    <col min="1" max="1" width="43.85546875" customWidth="1"/>
    <col min="2" max="2" width="13" customWidth="1"/>
    <col min="3" max="3" width="13.85546875" bestFit="1" customWidth="1"/>
    <col min="4" max="4" width="10.14062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23.42578125" bestFit="1" customWidth="1"/>
    <col min="16" max="16" width="31.28515625" bestFit="1" customWidth="1"/>
    <col min="17" max="18" width="10.140625" bestFit="1" customWidth="1"/>
  </cols>
  <sheetData>
    <row r="1" spans="1:21" ht="21" x14ac:dyDescent="0.35">
      <c r="A1" s="319" t="s">
        <v>109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688</v>
      </c>
      <c r="P2" s="212" t="s">
        <v>237</v>
      </c>
      <c r="Q2" s="213">
        <v>45000</v>
      </c>
      <c r="R2" s="213">
        <v>45000</v>
      </c>
      <c r="S2" s="213">
        <v>0</v>
      </c>
      <c r="T2" s="212">
        <v>0</v>
      </c>
      <c r="U2" s="212">
        <v>0</v>
      </c>
    </row>
    <row r="3" spans="1:21" ht="60" x14ac:dyDescent="0.25">
      <c r="A3" s="218" t="s">
        <v>686</v>
      </c>
      <c r="B3" s="212" t="s">
        <v>142</v>
      </c>
      <c r="C3" s="212">
        <v>4</v>
      </c>
      <c r="D3" s="213">
        <v>35000</v>
      </c>
      <c r="E3" s="213">
        <v>140000</v>
      </c>
      <c r="F3" s="212">
        <v>2</v>
      </c>
      <c r="G3" s="213">
        <v>70000</v>
      </c>
      <c r="H3" s="212">
        <v>2</v>
      </c>
      <c r="I3" s="213">
        <v>70000</v>
      </c>
      <c r="J3" s="212">
        <v>0</v>
      </c>
      <c r="K3" s="213">
        <v>0</v>
      </c>
      <c r="L3" s="212">
        <v>0</v>
      </c>
      <c r="M3" s="212">
        <v>0</v>
      </c>
      <c r="O3" s="218" t="s">
        <v>689</v>
      </c>
      <c r="P3" s="212" t="s">
        <v>422</v>
      </c>
      <c r="Q3" s="213">
        <v>180000</v>
      </c>
      <c r="R3" s="213">
        <v>180000</v>
      </c>
      <c r="S3" s="212">
        <v>0</v>
      </c>
      <c r="T3" s="213">
        <v>0</v>
      </c>
      <c r="U3" s="212">
        <v>0</v>
      </c>
    </row>
    <row r="4" spans="1:21" ht="90" x14ac:dyDescent="0.25">
      <c r="A4" s="218" t="s">
        <v>687</v>
      </c>
      <c r="B4" s="212" t="s">
        <v>142</v>
      </c>
      <c r="C4" s="212">
        <v>8</v>
      </c>
      <c r="D4" s="213">
        <v>45000</v>
      </c>
      <c r="E4" s="213">
        <v>360000</v>
      </c>
      <c r="F4" s="212">
        <v>6</v>
      </c>
      <c r="G4" s="213">
        <v>270000</v>
      </c>
      <c r="H4" s="212">
        <v>2</v>
      </c>
      <c r="I4" s="213">
        <v>90000</v>
      </c>
      <c r="J4" s="212">
        <v>0</v>
      </c>
      <c r="K4" s="212">
        <v>0</v>
      </c>
      <c r="L4" s="212">
        <v>0</v>
      </c>
      <c r="M4" s="212">
        <v>0</v>
      </c>
      <c r="O4" s="212" t="s">
        <v>690</v>
      </c>
      <c r="P4" s="212" t="s">
        <v>191</v>
      </c>
      <c r="Q4" s="213">
        <v>105000</v>
      </c>
      <c r="R4" s="213">
        <v>35000</v>
      </c>
      <c r="S4" s="213">
        <v>70000</v>
      </c>
      <c r="T4" s="212">
        <v>0</v>
      </c>
      <c r="U4" s="212">
        <v>0</v>
      </c>
    </row>
    <row r="5" spans="1:21" ht="18.75" x14ac:dyDescent="0.3">
      <c r="A5" s="322" t="s">
        <v>101</v>
      </c>
      <c r="B5" s="323"/>
      <c r="C5" s="212"/>
      <c r="D5" s="212"/>
      <c r="E5" s="233">
        <f>SUM(E2:E4)</f>
        <v>500000</v>
      </c>
      <c r="F5" s="212"/>
      <c r="G5" s="212"/>
      <c r="H5" s="212"/>
      <c r="I5" s="212"/>
      <c r="J5" s="212"/>
      <c r="K5" s="212"/>
      <c r="L5" s="212"/>
      <c r="M5" s="212"/>
      <c r="O5" s="212" t="s">
        <v>690</v>
      </c>
      <c r="P5" s="212" t="s">
        <v>420</v>
      </c>
      <c r="Q5" s="213">
        <v>80000</v>
      </c>
      <c r="R5" s="213">
        <v>80000</v>
      </c>
      <c r="S5" s="212">
        <v>0</v>
      </c>
      <c r="T5" s="212">
        <v>0</v>
      </c>
      <c r="U5" s="212">
        <v>0</v>
      </c>
    </row>
    <row r="6" spans="1:21" x14ac:dyDescent="0.25">
      <c r="O6" s="212" t="s">
        <v>691</v>
      </c>
      <c r="P6" s="212" t="s">
        <v>194</v>
      </c>
      <c r="Q6" s="213">
        <v>90000</v>
      </c>
      <c r="R6" s="212">
        <v>0</v>
      </c>
      <c r="S6" s="213">
        <v>90000</v>
      </c>
      <c r="T6" s="212">
        <v>0</v>
      </c>
      <c r="U6" s="212">
        <v>0</v>
      </c>
    </row>
  </sheetData>
  <mergeCells count="2">
    <mergeCell ref="A1:M1"/>
    <mergeCell ref="A5:B5"/>
  </mergeCells>
  <hyperlinks>
    <hyperlink ref="E5" location="APP!A1" display="APP!A1"/>
  </hyperlinks>
  <pageMargins left="0.25" right="0.25" top="0.75" bottom="0.75" header="0.3" footer="0.3"/>
  <pageSetup paperSize="10000" scale="89" fitToHeight="0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31" workbookViewId="0">
      <selection activeCell="E36" sqref="E36"/>
    </sheetView>
  </sheetViews>
  <sheetFormatPr defaultRowHeight="15" x14ac:dyDescent="0.25"/>
  <cols>
    <col min="1" max="1" width="48.5703125" style="226" customWidth="1"/>
    <col min="2" max="2" width="12.85546875" customWidth="1"/>
    <col min="3" max="3" width="13.85546875" bestFit="1" customWidth="1"/>
    <col min="4" max="4" width="10.14062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55.7109375" customWidth="1"/>
    <col min="16" max="16" width="31.28515625" bestFit="1" customWidth="1"/>
    <col min="17" max="18" width="10.140625" bestFit="1" customWidth="1"/>
  </cols>
  <sheetData>
    <row r="1" spans="1:21" ht="21" x14ac:dyDescent="0.35">
      <c r="A1" s="319" t="s">
        <v>50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668</v>
      </c>
      <c r="P2" s="212" t="s">
        <v>192</v>
      </c>
      <c r="Q2" s="213">
        <v>960100</v>
      </c>
      <c r="R2" s="213">
        <v>960100</v>
      </c>
      <c r="S2" s="213">
        <v>0</v>
      </c>
      <c r="T2" s="212">
        <v>0</v>
      </c>
      <c r="U2" s="212">
        <v>0</v>
      </c>
    </row>
    <row r="3" spans="1:21" ht="45" x14ac:dyDescent="0.25">
      <c r="A3" s="218" t="s">
        <v>635</v>
      </c>
      <c r="B3" s="212" t="s">
        <v>142</v>
      </c>
      <c r="C3" s="212">
        <v>1</v>
      </c>
      <c r="D3" s="213">
        <v>50000</v>
      </c>
      <c r="E3" s="213">
        <v>50000</v>
      </c>
      <c r="F3" s="212">
        <v>1</v>
      </c>
      <c r="G3" s="213">
        <v>50000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8" t="s">
        <v>669</v>
      </c>
      <c r="P3" s="212" t="s">
        <v>241</v>
      </c>
      <c r="Q3" s="213">
        <v>572268</v>
      </c>
      <c r="R3" s="213">
        <v>572268</v>
      </c>
      <c r="S3" s="212">
        <v>0</v>
      </c>
      <c r="T3" s="213">
        <v>0</v>
      </c>
      <c r="U3" s="212">
        <v>0</v>
      </c>
    </row>
    <row r="4" spans="1:21" x14ac:dyDescent="0.25">
      <c r="A4" s="218" t="s">
        <v>636</v>
      </c>
      <c r="B4" s="212" t="s">
        <v>142</v>
      </c>
      <c r="C4" s="212">
        <v>1</v>
      </c>
      <c r="D4" s="213">
        <v>20490</v>
      </c>
      <c r="E4" s="213">
        <v>20490</v>
      </c>
      <c r="F4" s="212">
        <v>1</v>
      </c>
      <c r="G4" s="213">
        <v>20490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670</v>
      </c>
      <c r="P4" s="212" t="s">
        <v>197</v>
      </c>
      <c r="Q4" s="213">
        <v>300000</v>
      </c>
      <c r="R4" s="213">
        <v>300000</v>
      </c>
      <c r="S4" s="212">
        <v>0</v>
      </c>
      <c r="T4" s="212">
        <v>0</v>
      </c>
      <c r="U4" s="212">
        <v>0</v>
      </c>
    </row>
    <row r="5" spans="1:21" ht="30" x14ac:dyDescent="0.25">
      <c r="A5" s="218" t="s">
        <v>637</v>
      </c>
      <c r="B5" s="212" t="s">
        <v>142</v>
      </c>
      <c r="C5" s="212">
        <v>2</v>
      </c>
      <c r="D5" s="213">
        <v>19000</v>
      </c>
      <c r="E5" s="213">
        <v>38000</v>
      </c>
      <c r="F5" s="212">
        <v>2</v>
      </c>
      <c r="G5" s="213">
        <v>38000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670</v>
      </c>
      <c r="P5" s="212" t="s">
        <v>191</v>
      </c>
      <c r="Q5" s="213">
        <v>170000</v>
      </c>
      <c r="R5" s="213">
        <v>170000</v>
      </c>
      <c r="S5" s="213">
        <v>0</v>
      </c>
      <c r="T5" s="213">
        <v>0</v>
      </c>
      <c r="U5" s="212">
        <v>0</v>
      </c>
    </row>
    <row r="6" spans="1:21" ht="45" x14ac:dyDescent="0.25">
      <c r="A6" s="218" t="s">
        <v>638</v>
      </c>
      <c r="B6" s="212" t="s">
        <v>142</v>
      </c>
      <c r="C6" s="212">
        <v>2</v>
      </c>
      <c r="D6" s="213">
        <v>45571</v>
      </c>
      <c r="E6" s="213">
        <v>91142</v>
      </c>
      <c r="F6" s="212">
        <v>2</v>
      </c>
      <c r="G6" s="213">
        <v>91142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</row>
    <row r="7" spans="1:21" x14ac:dyDescent="0.25">
      <c r="A7" s="218" t="s">
        <v>639</v>
      </c>
      <c r="B7" s="212" t="s">
        <v>152</v>
      </c>
      <c r="C7" s="212">
        <v>1</v>
      </c>
      <c r="D7" s="213">
        <v>55000</v>
      </c>
      <c r="E7" s="213">
        <v>55000</v>
      </c>
      <c r="F7" s="212">
        <v>1</v>
      </c>
      <c r="G7" s="213">
        <v>55000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</row>
    <row r="8" spans="1:21" x14ac:dyDescent="0.25">
      <c r="A8" s="218" t="s">
        <v>640</v>
      </c>
      <c r="B8" s="212" t="s">
        <v>142</v>
      </c>
      <c r="C8" s="212">
        <v>2</v>
      </c>
      <c r="D8" s="213">
        <v>40000</v>
      </c>
      <c r="E8" s="213">
        <v>80000</v>
      </c>
      <c r="F8" s="212">
        <v>2</v>
      </c>
      <c r="G8" s="213">
        <v>80000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</row>
    <row r="9" spans="1:21" x14ac:dyDescent="0.25">
      <c r="A9" s="218" t="s">
        <v>641</v>
      </c>
      <c r="B9" s="212" t="s">
        <v>142</v>
      </c>
      <c r="C9" s="212">
        <v>2</v>
      </c>
      <c r="D9" s="213">
        <v>45000</v>
      </c>
      <c r="E9" s="213">
        <v>90000</v>
      </c>
      <c r="F9" s="212">
        <v>2</v>
      </c>
      <c r="G9" s="213">
        <v>90000</v>
      </c>
      <c r="H9" s="212">
        <v>0</v>
      </c>
      <c r="I9" s="213">
        <v>0</v>
      </c>
      <c r="J9" s="212">
        <v>0</v>
      </c>
      <c r="K9" s="213">
        <v>0</v>
      </c>
      <c r="L9" s="212">
        <v>0</v>
      </c>
      <c r="M9" s="212">
        <v>0</v>
      </c>
    </row>
    <row r="10" spans="1:21" x14ac:dyDescent="0.25">
      <c r="A10" s="218" t="s">
        <v>642</v>
      </c>
      <c r="B10" s="212" t="s">
        <v>152</v>
      </c>
      <c r="C10" s="212">
        <v>1</v>
      </c>
      <c r="D10" s="213">
        <v>22000</v>
      </c>
      <c r="E10" s="213">
        <v>22000</v>
      </c>
      <c r="F10" s="212">
        <v>1</v>
      </c>
      <c r="G10" s="213">
        <v>22000</v>
      </c>
      <c r="H10" s="212">
        <v>0</v>
      </c>
      <c r="I10" s="213">
        <v>0</v>
      </c>
      <c r="J10" s="212">
        <v>0</v>
      </c>
      <c r="K10" s="212">
        <v>0</v>
      </c>
      <c r="L10" s="212">
        <v>0</v>
      </c>
      <c r="M10" s="212">
        <v>0</v>
      </c>
    </row>
    <row r="11" spans="1:21" x14ac:dyDescent="0.25">
      <c r="A11" s="218" t="s">
        <v>643</v>
      </c>
      <c r="B11" s="212" t="s">
        <v>152</v>
      </c>
      <c r="C11" s="212">
        <v>1</v>
      </c>
      <c r="D11" s="213">
        <v>32500</v>
      </c>
      <c r="E11" s="213">
        <v>32500</v>
      </c>
      <c r="F11" s="212">
        <v>1</v>
      </c>
      <c r="G11" s="213">
        <v>32500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</row>
    <row r="12" spans="1:21" ht="47.25" x14ac:dyDescent="0.25">
      <c r="A12" s="228" t="s">
        <v>644</v>
      </c>
      <c r="B12" s="212" t="s">
        <v>145</v>
      </c>
      <c r="C12" s="212">
        <v>1</v>
      </c>
      <c r="D12" s="213">
        <v>25000</v>
      </c>
      <c r="E12" s="213">
        <v>25000</v>
      </c>
      <c r="F12" s="212">
        <v>1</v>
      </c>
      <c r="G12" s="213">
        <v>25000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</row>
    <row r="13" spans="1:21" x14ac:dyDescent="0.25">
      <c r="A13" s="218" t="s">
        <v>645</v>
      </c>
      <c r="B13" s="212" t="s">
        <v>142</v>
      </c>
      <c r="C13" s="212">
        <v>1</v>
      </c>
      <c r="D13" s="213">
        <v>45000</v>
      </c>
      <c r="E13" s="213">
        <v>45000</v>
      </c>
      <c r="F13" s="212">
        <v>1</v>
      </c>
      <c r="G13" s="213">
        <v>45000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</row>
    <row r="14" spans="1:21" ht="30" x14ac:dyDescent="0.25">
      <c r="A14" s="218" t="s">
        <v>646</v>
      </c>
      <c r="B14" s="212" t="s">
        <v>142</v>
      </c>
      <c r="C14" s="212">
        <v>2</v>
      </c>
      <c r="D14" s="213">
        <v>23010</v>
      </c>
      <c r="E14" s="213">
        <v>46020</v>
      </c>
      <c r="F14" s="212">
        <v>2</v>
      </c>
      <c r="G14" s="213">
        <v>46020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</row>
    <row r="15" spans="1:21" ht="45" x14ac:dyDescent="0.25">
      <c r="A15" s="218" t="s">
        <v>647</v>
      </c>
      <c r="B15" s="212" t="s">
        <v>152</v>
      </c>
      <c r="C15" s="212">
        <v>1</v>
      </c>
      <c r="D15" s="213">
        <v>130000</v>
      </c>
      <c r="E15" s="213">
        <v>130000</v>
      </c>
      <c r="F15" s="212">
        <v>1</v>
      </c>
      <c r="G15" s="213">
        <v>130000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</row>
    <row r="16" spans="1:21" x14ac:dyDescent="0.25">
      <c r="A16" s="218" t="s">
        <v>648</v>
      </c>
      <c r="B16" s="212" t="s">
        <v>152</v>
      </c>
      <c r="C16" s="212">
        <v>1</v>
      </c>
      <c r="D16" s="213">
        <v>55000</v>
      </c>
      <c r="E16" s="213">
        <v>55000</v>
      </c>
      <c r="F16" s="212">
        <v>1</v>
      </c>
      <c r="G16" s="213">
        <v>55000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</row>
    <row r="17" spans="1:18" ht="30" x14ac:dyDescent="0.25">
      <c r="A17" s="218" t="s">
        <v>649</v>
      </c>
      <c r="B17" s="212" t="s">
        <v>142</v>
      </c>
      <c r="C17" s="212">
        <v>1</v>
      </c>
      <c r="D17" s="213">
        <v>23636</v>
      </c>
      <c r="E17" s="213">
        <v>23636</v>
      </c>
      <c r="F17" s="212">
        <v>1</v>
      </c>
      <c r="G17" s="213">
        <v>23636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</row>
    <row r="18" spans="1:18" ht="30" x14ac:dyDescent="0.25">
      <c r="A18" s="218" t="s">
        <v>650</v>
      </c>
      <c r="B18" s="212" t="s">
        <v>142</v>
      </c>
      <c r="C18" s="212">
        <v>1</v>
      </c>
      <c r="D18" s="213">
        <v>21489</v>
      </c>
      <c r="E18" s="213">
        <v>21489</v>
      </c>
      <c r="F18" s="212">
        <v>1</v>
      </c>
      <c r="G18" s="213">
        <v>21489</v>
      </c>
      <c r="H18" s="212">
        <v>0</v>
      </c>
      <c r="I18" s="213">
        <v>0</v>
      </c>
      <c r="J18" s="212">
        <v>0</v>
      </c>
      <c r="K18" s="212">
        <v>0</v>
      </c>
      <c r="L18" s="212">
        <v>0</v>
      </c>
      <c r="M18" s="212">
        <v>0</v>
      </c>
    </row>
    <row r="19" spans="1:18" x14ac:dyDescent="0.25">
      <c r="A19" s="218" t="s">
        <v>651</v>
      </c>
      <c r="B19" s="212" t="s">
        <v>142</v>
      </c>
      <c r="C19" s="212">
        <v>1</v>
      </c>
      <c r="D19" s="213">
        <v>100000</v>
      </c>
      <c r="E19" s="213">
        <v>100000</v>
      </c>
      <c r="F19" s="212">
        <v>1</v>
      </c>
      <c r="G19" s="213">
        <v>100000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</row>
    <row r="20" spans="1:18" x14ac:dyDescent="0.25">
      <c r="A20" s="218" t="s">
        <v>652</v>
      </c>
      <c r="B20" s="212" t="s">
        <v>142</v>
      </c>
      <c r="C20" s="212">
        <v>1</v>
      </c>
      <c r="D20" s="213">
        <v>60426</v>
      </c>
      <c r="E20" s="213">
        <v>60426</v>
      </c>
      <c r="F20" s="212">
        <v>1</v>
      </c>
      <c r="G20" s="213">
        <v>60426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Q20" s="220"/>
      <c r="R20" s="220"/>
    </row>
    <row r="21" spans="1:18" ht="30" x14ac:dyDescent="0.25">
      <c r="A21" s="218" t="s">
        <v>653</v>
      </c>
      <c r="B21" s="212" t="s">
        <v>142</v>
      </c>
      <c r="C21" s="212">
        <v>1</v>
      </c>
      <c r="D21" s="213">
        <v>15712</v>
      </c>
      <c r="E21" s="213">
        <v>15712</v>
      </c>
      <c r="F21" s="212">
        <v>1</v>
      </c>
      <c r="G21" s="213">
        <v>15712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Q21" s="220"/>
      <c r="R21" s="220"/>
    </row>
    <row r="22" spans="1:18" ht="30" x14ac:dyDescent="0.25">
      <c r="A22" s="218" t="s">
        <v>654</v>
      </c>
      <c r="B22" s="212" t="s">
        <v>142</v>
      </c>
      <c r="C22" s="212">
        <v>1</v>
      </c>
      <c r="D22" s="213">
        <v>39492</v>
      </c>
      <c r="E22" s="213">
        <v>39492</v>
      </c>
      <c r="F22" s="212">
        <v>1</v>
      </c>
      <c r="G22" s="213">
        <v>39492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</row>
    <row r="23" spans="1:18" ht="30" x14ac:dyDescent="0.25">
      <c r="A23" s="218" t="s">
        <v>655</v>
      </c>
      <c r="B23" s="212" t="s">
        <v>152</v>
      </c>
      <c r="C23" s="212">
        <v>1</v>
      </c>
      <c r="D23" s="213">
        <v>240000</v>
      </c>
      <c r="E23" s="213">
        <v>240000</v>
      </c>
      <c r="F23" s="212">
        <v>1</v>
      </c>
      <c r="G23" s="213">
        <v>240000</v>
      </c>
      <c r="H23" s="212">
        <v>0</v>
      </c>
      <c r="I23" s="213">
        <v>0</v>
      </c>
      <c r="J23" s="212">
        <v>0</v>
      </c>
      <c r="K23" s="213">
        <v>0</v>
      </c>
      <c r="L23" s="212">
        <v>0</v>
      </c>
      <c r="M23" s="212">
        <v>0</v>
      </c>
    </row>
    <row r="24" spans="1:18" x14ac:dyDescent="0.25">
      <c r="A24" s="218" t="s">
        <v>656</v>
      </c>
      <c r="B24" s="212" t="s">
        <v>142</v>
      </c>
      <c r="C24" s="212">
        <v>1</v>
      </c>
      <c r="D24" s="213">
        <v>50000</v>
      </c>
      <c r="E24" s="213">
        <v>50000</v>
      </c>
      <c r="F24" s="212">
        <v>1</v>
      </c>
      <c r="G24" s="213">
        <v>50000</v>
      </c>
      <c r="H24" s="212">
        <v>0</v>
      </c>
      <c r="I24" s="213">
        <v>0</v>
      </c>
      <c r="J24" s="212">
        <v>0</v>
      </c>
      <c r="K24" s="213">
        <v>0</v>
      </c>
      <c r="L24" s="212">
        <v>0</v>
      </c>
      <c r="M24" s="212">
        <v>0</v>
      </c>
    </row>
    <row r="25" spans="1:18" x14ac:dyDescent="0.25">
      <c r="A25" s="218" t="s">
        <v>657</v>
      </c>
      <c r="B25" s="212" t="s">
        <v>142</v>
      </c>
      <c r="C25" s="212">
        <v>1</v>
      </c>
      <c r="D25" s="213">
        <v>15498</v>
      </c>
      <c r="E25" s="213">
        <v>15498</v>
      </c>
      <c r="F25" s="212">
        <v>1</v>
      </c>
      <c r="G25" s="213">
        <v>15498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</row>
    <row r="26" spans="1:18" ht="30" x14ac:dyDescent="0.25">
      <c r="A26" s="218" t="s">
        <v>658</v>
      </c>
      <c r="B26" s="212" t="s">
        <v>152</v>
      </c>
      <c r="C26" s="212">
        <v>1</v>
      </c>
      <c r="D26" s="213">
        <v>20695</v>
      </c>
      <c r="E26" s="213">
        <v>20695</v>
      </c>
      <c r="F26" s="212">
        <v>1</v>
      </c>
      <c r="G26" s="213">
        <v>20695</v>
      </c>
      <c r="H26" s="212">
        <v>0</v>
      </c>
      <c r="I26" s="213">
        <v>0</v>
      </c>
      <c r="J26" s="212">
        <v>0</v>
      </c>
      <c r="K26" s="213">
        <v>0</v>
      </c>
      <c r="L26" s="212">
        <v>0</v>
      </c>
      <c r="M26" s="212">
        <v>0</v>
      </c>
    </row>
    <row r="27" spans="1:18" x14ac:dyDescent="0.25">
      <c r="A27" s="218" t="s">
        <v>659</v>
      </c>
      <c r="B27" s="212" t="s">
        <v>142</v>
      </c>
      <c r="C27" s="212">
        <v>1</v>
      </c>
      <c r="D27" s="213">
        <v>30000</v>
      </c>
      <c r="E27" s="213">
        <v>30000</v>
      </c>
      <c r="F27" s="212">
        <v>1</v>
      </c>
      <c r="G27" s="213">
        <v>30000</v>
      </c>
      <c r="H27" s="212">
        <v>0</v>
      </c>
      <c r="I27" s="212">
        <v>0</v>
      </c>
      <c r="J27" s="212">
        <v>0</v>
      </c>
      <c r="K27" s="213">
        <v>0</v>
      </c>
      <c r="L27" s="212">
        <v>0</v>
      </c>
      <c r="M27" s="212">
        <v>0</v>
      </c>
    </row>
    <row r="28" spans="1:18" ht="30" x14ac:dyDescent="0.25">
      <c r="A28" s="218" t="s">
        <v>660</v>
      </c>
      <c r="B28" s="212" t="s">
        <v>152</v>
      </c>
      <c r="C28" s="212">
        <v>1</v>
      </c>
      <c r="D28" s="213">
        <v>20000</v>
      </c>
      <c r="E28" s="213">
        <v>20000</v>
      </c>
      <c r="F28" s="212">
        <v>1</v>
      </c>
      <c r="G28" s="213">
        <v>20000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</row>
    <row r="29" spans="1:18" ht="30" x14ac:dyDescent="0.25">
      <c r="A29" s="218" t="s">
        <v>661</v>
      </c>
      <c r="B29" s="212" t="s">
        <v>142</v>
      </c>
      <c r="C29" s="212">
        <v>1</v>
      </c>
      <c r="D29" s="213">
        <v>159895</v>
      </c>
      <c r="E29" s="213">
        <v>159895</v>
      </c>
      <c r="F29" s="212">
        <v>1</v>
      </c>
      <c r="G29" s="213">
        <v>159895</v>
      </c>
      <c r="H29" s="212">
        <v>0</v>
      </c>
      <c r="I29" s="213">
        <v>0</v>
      </c>
      <c r="J29" s="212">
        <v>0</v>
      </c>
      <c r="K29" s="213">
        <v>0</v>
      </c>
      <c r="L29" s="212">
        <v>0</v>
      </c>
      <c r="M29" s="212">
        <v>0</v>
      </c>
    </row>
    <row r="30" spans="1:18" ht="30" x14ac:dyDescent="0.25">
      <c r="A30" s="218" t="s">
        <v>662</v>
      </c>
      <c r="B30" s="212" t="s">
        <v>152</v>
      </c>
      <c r="C30" s="212">
        <v>1</v>
      </c>
      <c r="D30" s="213">
        <v>53000</v>
      </c>
      <c r="E30" s="213">
        <v>53000</v>
      </c>
      <c r="F30" s="212">
        <v>1</v>
      </c>
      <c r="G30" s="213">
        <v>53000</v>
      </c>
      <c r="H30" s="212">
        <v>0</v>
      </c>
      <c r="I30" s="213">
        <v>0</v>
      </c>
      <c r="J30" s="212">
        <v>0</v>
      </c>
      <c r="K30" s="213">
        <v>0</v>
      </c>
      <c r="L30" s="212">
        <v>0</v>
      </c>
      <c r="M30" s="212">
        <v>0</v>
      </c>
    </row>
    <row r="31" spans="1:18" ht="30" x14ac:dyDescent="0.25">
      <c r="A31" s="218" t="s">
        <v>663</v>
      </c>
      <c r="B31" s="212" t="s">
        <v>145</v>
      </c>
      <c r="C31" s="212">
        <v>3</v>
      </c>
      <c r="D31" s="213">
        <v>19200</v>
      </c>
      <c r="E31" s="213">
        <v>57600</v>
      </c>
      <c r="F31" s="212">
        <v>3</v>
      </c>
      <c r="G31" s="213">
        <v>57600</v>
      </c>
      <c r="H31" s="212">
        <v>0</v>
      </c>
      <c r="I31" s="213">
        <v>0</v>
      </c>
      <c r="J31" s="212">
        <v>0</v>
      </c>
      <c r="K31" s="213">
        <v>0</v>
      </c>
      <c r="L31" s="212">
        <v>0</v>
      </c>
      <c r="M31" s="212">
        <v>0</v>
      </c>
    </row>
    <row r="32" spans="1:18" x14ac:dyDescent="0.25">
      <c r="A32" s="218" t="s">
        <v>664</v>
      </c>
      <c r="B32" s="212" t="s">
        <v>142</v>
      </c>
      <c r="C32" s="212">
        <v>1</v>
      </c>
      <c r="D32" s="213">
        <v>25000</v>
      </c>
      <c r="E32" s="213">
        <v>25000</v>
      </c>
      <c r="F32" s="212">
        <v>1</v>
      </c>
      <c r="G32" s="213">
        <v>25000</v>
      </c>
      <c r="H32" s="212">
        <v>0</v>
      </c>
      <c r="I32" s="213">
        <v>0</v>
      </c>
      <c r="J32" s="212">
        <v>0</v>
      </c>
      <c r="K32" s="213">
        <v>0</v>
      </c>
      <c r="L32" s="212">
        <v>0</v>
      </c>
      <c r="M32" s="212">
        <v>0</v>
      </c>
    </row>
    <row r="33" spans="1:13" ht="45" x14ac:dyDescent="0.25">
      <c r="A33" s="218" t="s">
        <v>665</v>
      </c>
      <c r="B33" s="212" t="s">
        <v>152</v>
      </c>
      <c r="C33" s="212">
        <v>1</v>
      </c>
      <c r="D33" s="213">
        <v>190000</v>
      </c>
      <c r="E33" s="213">
        <v>190000</v>
      </c>
      <c r="F33" s="212">
        <v>1</v>
      </c>
      <c r="G33" s="213">
        <v>190000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8" t="s">
        <v>666</v>
      </c>
      <c r="B34" s="212" t="s">
        <v>142</v>
      </c>
      <c r="C34" s="212">
        <v>1</v>
      </c>
      <c r="D34" s="213">
        <v>19773</v>
      </c>
      <c r="E34" s="213">
        <v>19773</v>
      </c>
      <c r="F34" s="212">
        <v>1</v>
      </c>
      <c r="G34" s="213">
        <v>19773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</row>
    <row r="35" spans="1:13" x14ac:dyDescent="0.25">
      <c r="A35" s="218" t="s">
        <v>667</v>
      </c>
      <c r="B35" s="212" t="s">
        <v>152</v>
      </c>
      <c r="C35" s="212">
        <v>1</v>
      </c>
      <c r="D35" s="213">
        <v>80000</v>
      </c>
      <c r="E35" s="213">
        <v>80000</v>
      </c>
      <c r="F35" s="212">
        <v>1</v>
      </c>
      <c r="G35" s="213">
        <v>80000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</row>
    <row r="36" spans="1:13" ht="18.75" x14ac:dyDescent="0.3">
      <c r="A36" s="322" t="s">
        <v>101</v>
      </c>
      <c r="B36" s="323"/>
      <c r="C36" s="212"/>
      <c r="D36" s="212"/>
      <c r="E36" s="233">
        <f>SUM(E2:E35)</f>
        <v>2002368</v>
      </c>
      <c r="F36" s="212"/>
      <c r="G36" s="212"/>
      <c r="H36" s="212"/>
      <c r="I36" s="212"/>
      <c r="J36" s="212"/>
      <c r="K36" s="212"/>
      <c r="L36" s="212"/>
      <c r="M36" s="212"/>
    </row>
  </sheetData>
  <mergeCells count="2">
    <mergeCell ref="A1:M1"/>
    <mergeCell ref="A36:B36"/>
  </mergeCells>
  <hyperlinks>
    <hyperlink ref="E36" location="APP!A1" display="APP!A1"/>
  </hyperlinks>
  <pageMargins left="0.25" right="0.25" top="0.75" bottom="0.75" header="0.3" footer="0.3"/>
  <pageSetup paperSize="10000" scale="87" fitToHeight="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46.5703125" bestFit="1" customWidth="1"/>
    <col min="16" max="16" width="31.28515625" bestFit="1" customWidth="1"/>
    <col min="17" max="18" width="10.140625" bestFit="1" customWidth="1"/>
  </cols>
  <sheetData>
    <row r="1" spans="1:21" ht="21" x14ac:dyDescent="0.35">
      <c r="A1" s="319" t="s">
        <v>110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693</v>
      </c>
      <c r="P2" s="212" t="s">
        <v>235</v>
      </c>
      <c r="Q2" s="213">
        <v>85000</v>
      </c>
      <c r="R2" s="213">
        <v>85000</v>
      </c>
      <c r="S2" s="213">
        <v>0</v>
      </c>
      <c r="T2" s="212">
        <v>0</v>
      </c>
      <c r="U2" s="212">
        <v>0</v>
      </c>
    </row>
    <row r="3" spans="1:21" ht="105" x14ac:dyDescent="0.25">
      <c r="A3" s="218" t="s">
        <v>692</v>
      </c>
      <c r="B3" s="212" t="s">
        <v>142</v>
      </c>
      <c r="C3" s="212">
        <v>1</v>
      </c>
      <c r="D3" s="213">
        <v>85000</v>
      </c>
      <c r="E3" s="213">
        <v>85000</v>
      </c>
      <c r="F3" s="212">
        <v>1</v>
      </c>
      <c r="G3" s="213">
        <v>85000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</row>
    <row r="4" spans="1:21" ht="18.75" x14ac:dyDescent="0.3">
      <c r="A4" s="322" t="s">
        <v>101</v>
      </c>
      <c r="B4" s="323"/>
      <c r="C4" s="212"/>
      <c r="D4" s="212"/>
      <c r="E4" s="233">
        <f>SUM(E2:E3)</f>
        <v>85000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25" right="0.25" top="0.75" bottom="0.75" header="0.3" footer="0.3"/>
  <pageSetup paperSize="10000" scale="92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workbookViewId="0">
      <selection activeCell="E7" sqref="E7"/>
    </sheetView>
  </sheetViews>
  <sheetFormatPr defaultRowHeight="15" x14ac:dyDescent="0.25"/>
  <cols>
    <col min="1" max="1" width="43.85546875" customWidth="1"/>
    <col min="2" max="2" width="14.5703125" customWidth="1"/>
    <col min="3" max="3" width="13.8554687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55.7109375" customWidth="1"/>
    <col min="16" max="16" width="31.28515625" bestFit="1" customWidth="1"/>
    <col min="17" max="18" width="10.140625" bestFit="1" customWidth="1"/>
  </cols>
  <sheetData>
    <row r="1" spans="1:21" ht="21" x14ac:dyDescent="0.35">
      <c r="A1" s="319" t="s">
        <v>111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633</v>
      </c>
      <c r="P2" s="212" t="s">
        <v>237</v>
      </c>
      <c r="Q2" s="213">
        <v>15000</v>
      </c>
      <c r="R2" s="213">
        <v>15000</v>
      </c>
      <c r="S2" s="213">
        <v>0</v>
      </c>
      <c r="T2" s="212">
        <v>0</v>
      </c>
      <c r="U2" s="212">
        <v>0</v>
      </c>
    </row>
    <row r="3" spans="1:21" x14ac:dyDescent="0.25">
      <c r="A3" s="218" t="s">
        <v>629</v>
      </c>
      <c r="B3" s="212" t="s">
        <v>142</v>
      </c>
      <c r="C3" s="212">
        <v>1</v>
      </c>
      <c r="D3" s="213">
        <v>35000</v>
      </c>
      <c r="E3" s="213">
        <v>35000</v>
      </c>
      <c r="F3" s="212">
        <v>1</v>
      </c>
      <c r="G3" s="213">
        <v>35000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64</v>
      </c>
      <c r="P3" s="212" t="s">
        <v>237</v>
      </c>
      <c r="Q3" s="213">
        <v>35000</v>
      </c>
      <c r="R3" s="213">
        <v>35000</v>
      </c>
      <c r="S3" s="212">
        <v>0</v>
      </c>
      <c r="T3" s="213">
        <v>0</v>
      </c>
      <c r="U3" s="212">
        <v>0</v>
      </c>
    </row>
    <row r="4" spans="1:21" ht="30" x14ac:dyDescent="0.25">
      <c r="A4" s="218" t="s">
        <v>630</v>
      </c>
      <c r="B4" s="212" t="s">
        <v>142</v>
      </c>
      <c r="C4" s="212">
        <v>1</v>
      </c>
      <c r="D4" s="213">
        <v>45000</v>
      </c>
      <c r="E4" s="213">
        <v>45000</v>
      </c>
      <c r="F4" s="212">
        <v>0</v>
      </c>
      <c r="G4" s="213">
        <v>0</v>
      </c>
      <c r="H4" s="212">
        <v>1</v>
      </c>
      <c r="I4" s="213">
        <v>45000</v>
      </c>
      <c r="J4" s="212">
        <v>0</v>
      </c>
      <c r="K4" s="212">
        <v>0</v>
      </c>
      <c r="L4" s="212">
        <v>0</v>
      </c>
      <c r="M4" s="212">
        <v>0</v>
      </c>
      <c r="O4" s="212" t="s">
        <v>634</v>
      </c>
      <c r="P4" s="212" t="s">
        <v>191</v>
      </c>
      <c r="Q4" s="213">
        <v>98000</v>
      </c>
      <c r="R4" s="213">
        <v>0</v>
      </c>
      <c r="S4" s="213">
        <v>45000</v>
      </c>
      <c r="T4" s="213">
        <v>53000</v>
      </c>
      <c r="U4" s="212">
        <v>0</v>
      </c>
    </row>
    <row r="5" spans="1:21" x14ac:dyDescent="0.25">
      <c r="A5" s="218" t="s">
        <v>631</v>
      </c>
      <c r="B5" s="212" t="s">
        <v>142</v>
      </c>
      <c r="C5" s="212">
        <v>1</v>
      </c>
      <c r="D5" s="213">
        <v>38000</v>
      </c>
      <c r="E5" s="213">
        <v>38000</v>
      </c>
      <c r="F5" s="212">
        <v>0</v>
      </c>
      <c r="G5" s="213">
        <v>0</v>
      </c>
      <c r="H5" s="212">
        <v>0</v>
      </c>
      <c r="I5" s="212">
        <v>0</v>
      </c>
      <c r="J5" s="212">
        <v>1</v>
      </c>
      <c r="K5" s="213">
        <v>38000</v>
      </c>
      <c r="L5" s="212">
        <v>0</v>
      </c>
      <c r="M5" s="212">
        <v>0</v>
      </c>
    </row>
    <row r="6" spans="1:21" ht="30" x14ac:dyDescent="0.25">
      <c r="A6" s="218" t="s">
        <v>632</v>
      </c>
      <c r="B6" s="212" t="s">
        <v>142</v>
      </c>
      <c r="C6" s="212">
        <v>2</v>
      </c>
      <c r="D6" s="213">
        <v>15000</v>
      </c>
      <c r="E6" s="213">
        <v>30000</v>
      </c>
      <c r="F6" s="212">
        <v>1</v>
      </c>
      <c r="G6" s="213">
        <v>15000</v>
      </c>
      <c r="H6" s="212">
        <v>0</v>
      </c>
      <c r="I6" s="212">
        <v>0</v>
      </c>
      <c r="J6" s="212">
        <v>1</v>
      </c>
      <c r="K6" s="213">
        <v>15000</v>
      </c>
      <c r="L6" s="212">
        <v>0</v>
      </c>
      <c r="M6" s="212">
        <v>0</v>
      </c>
    </row>
    <row r="7" spans="1:21" ht="18.75" x14ac:dyDescent="0.3">
      <c r="A7" s="322" t="s">
        <v>101</v>
      </c>
      <c r="B7" s="323"/>
      <c r="C7" s="212"/>
      <c r="D7" s="212"/>
      <c r="E7" s="233">
        <f>SUM(E2:E6)</f>
        <v>148000</v>
      </c>
      <c r="F7" s="212"/>
      <c r="G7" s="212"/>
      <c r="H7" s="212"/>
      <c r="I7" s="212"/>
      <c r="J7" s="212"/>
      <c r="K7" s="212"/>
      <c r="L7" s="212"/>
      <c r="M7" s="212"/>
    </row>
  </sheetData>
  <mergeCells count="2">
    <mergeCell ref="A1:M1"/>
    <mergeCell ref="A7:B7"/>
  </mergeCells>
  <hyperlinks>
    <hyperlink ref="E7" location="APP!A1" display="APP!A1"/>
  </hyperlinks>
  <pageMargins left="0.25" right="0.25" top="0.75" bottom="0.75" header="0.3" footer="0.3"/>
  <pageSetup paperSize="10000" scale="89"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>
      <selection activeCell="E4" sqref="E4"/>
    </sheetView>
  </sheetViews>
  <sheetFormatPr defaultRowHeight="15" x14ac:dyDescent="0.25"/>
  <cols>
    <col min="1" max="1" width="43.85546875" style="226" customWidth="1"/>
    <col min="2" max="2" width="11" customWidth="1"/>
    <col min="3" max="3" width="13.85546875" bestFit="1" customWidth="1"/>
    <col min="4" max="4" width="10.140625" bestFit="1" customWidth="1"/>
    <col min="5" max="5" width="16.42578125" bestFit="1" customWidth="1"/>
    <col min="7" max="7" width="11.28515625" bestFit="1" customWidth="1"/>
    <col min="9" max="9" width="11.28515625" bestFit="1" customWidth="1"/>
    <col min="11" max="11" width="11.28515625" bestFit="1" customWidth="1"/>
    <col min="13" max="13" width="11.28515625" bestFit="1" customWidth="1"/>
    <col min="15" max="15" width="55.7109375" customWidth="1"/>
    <col min="16" max="16" width="31.28515625" bestFit="1" customWidth="1"/>
    <col min="17" max="19" width="10.140625" bestFit="1" customWidth="1"/>
  </cols>
  <sheetData>
    <row r="1" spans="1:21" ht="21" x14ac:dyDescent="0.35">
      <c r="A1" s="319" t="s">
        <v>125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694</v>
      </c>
      <c r="P2" s="212" t="s">
        <v>235</v>
      </c>
      <c r="Q2" s="213">
        <v>500000</v>
      </c>
      <c r="R2" s="213">
        <v>0</v>
      </c>
      <c r="S2" s="213">
        <v>500000</v>
      </c>
      <c r="T2" s="212">
        <v>0</v>
      </c>
      <c r="U2" s="212">
        <v>0</v>
      </c>
    </row>
    <row r="3" spans="1:21" ht="15" customHeight="1" x14ac:dyDescent="0.25">
      <c r="A3" s="241" t="s">
        <v>1315</v>
      </c>
      <c r="B3" s="212" t="s">
        <v>425</v>
      </c>
      <c r="C3" s="212">
        <v>1</v>
      </c>
      <c r="D3" s="213">
        <v>500000</v>
      </c>
      <c r="E3" s="213">
        <v>500000</v>
      </c>
      <c r="F3" s="212">
        <v>0</v>
      </c>
      <c r="G3" s="213">
        <v>0</v>
      </c>
      <c r="H3" s="212">
        <v>1</v>
      </c>
      <c r="I3" s="213">
        <v>500000</v>
      </c>
      <c r="J3" s="212">
        <v>0</v>
      </c>
      <c r="K3" s="213">
        <v>0</v>
      </c>
      <c r="L3" s="212">
        <v>0</v>
      </c>
      <c r="M3" s="212">
        <v>0</v>
      </c>
    </row>
    <row r="4" spans="1:21" ht="15" customHeight="1" x14ac:dyDescent="0.3">
      <c r="A4" s="322" t="s">
        <v>101</v>
      </c>
      <c r="B4" s="323"/>
      <c r="C4" s="212"/>
      <c r="D4" s="213"/>
      <c r="E4" s="233">
        <f>SUM(E2:E3)</f>
        <v>500000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25" right="0.25" top="0.75" bottom="0.75" header="0.3" footer="0.3"/>
  <pageSetup paperSize="10000" scale="90" fitToHeight="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zoomScale="90" zoomScaleNormal="90" workbookViewId="0">
      <selection activeCell="E4" sqref="E4"/>
    </sheetView>
  </sheetViews>
  <sheetFormatPr defaultRowHeight="15" x14ac:dyDescent="0.25"/>
  <cols>
    <col min="1" max="1" width="39" style="226" bestFit="1" customWidth="1"/>
    <col min="2" max="2" width="11" customWidth="1"/>
    <col min="3" max="3" width="13.85546875" bestFit="1" customWidth="1"/>
    <col min="4" max="4" width="12.570312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2.5703125" bestFit="1" customWidth="1"/>
  </cols>
  <sheetData>
    <row r="1" spans="1:17" ht="21" x14ac:dyDescent="0.35">
      <c r="A1" s="319" t="s">
        <v>125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187</v>
      </c>
      <c r="P2" s="212" t="s">
        <v>188</v>
      </c>
      <c r="Q2" s="213" t="s">
        <v>189</v>
      </c>
    </row>
    <row r="3" spans="1:17" ht="221.25" customHeight="1" x14ac:dyDescent="0.25">
      <c r="A3" s="241" t="s">
        <v>1591</v>
      </c>
      <c r="B3" s="212" t="s">
        <v>142</v>
      </c>
      <c r="C3" s="212">
        <v>1</v>
      </c>
      <c r="D3" s="213">
        <v>1900000</v>
      </c>
      <c r="E3" s="213">
        <v>1900000</v>
      </c>
      <c r="F3" s="212">
        <v>1</v>
      </c>
      <c r="G3" s="213">
        <v>1900000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1592</v>
      </c>
      <c r="P3" s="212" t="s">
        <v>197</v>
      </c>
      <c r="Q3" s="264">
        <v>1900000</v>
      </c>
    </row>
    <row r="4" spans="1:17" ht="18.75" x14ac:dyDescent="0.3">
      <c r="A4" s="322" t="s">
        <v>101</v>
      </c>
      <c r="B4" s="323"/>
      <c r="C4" s="212"/>
      <c r="D4" s="212"/>
      <c r="E4" s="233">
        <f>SUM(E2:E3)</f>
        <v>1900000</v>
      </c>
      <c r="F4" s="212"/>
      <c r="G4" s="212"/>
      <c r="H4" s="212"/>
      <c r="I4" s="212"/>
      <c r="J4" s="212"/>
      <c r="K4" s="212"/>
      <c r="L4" s="212"/>
      <c r="M4" s="212"/>
    </row>
  </sheetData>
  <mergeCells count="2">
    <mergeCell ref="A1:M1"/>
    <mergeCell ref="A4:B4"/>
  </mergeCells>
  <hyperlinks>
    <hyperlink ref="E4" location="APP!A1" display="APP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A163" workbookViewId="0">
      <selection activeCell="E171" sqref="E171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</cols>
  <sheetData>
    <row r="1" spans="1:17" ht="21" x14ac:dyDescent="0.35">
      <c r="A1" s="319" t="s">
        <v>113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738</v>
      </c>
      <c r="P2" s="212" t="s">
        <v>739</v>
      </c>
      <c r="Q2" s="213">
        <v>15935</v>
      </c>
    </row>
    <row r="3" spans="1:17" x14ac:dyDescent="0.25">
      <c r="A3" s="212" t="s">
        <v>704</v>
      </c>
      <c r="B3" s="212" t="s">
        <v>142</v>
      </c>
      <c r="C3" s="212">
        <v>6</v>
      </c>
      <c r="D3" s="213">
        <v>6000</v>
      </c>
      <c r="E3" s="213">
        <v>36000</v>
      </c>
      <c r="F3" s="212">
        <v>0</v>
      </c>
      <c r="G3" s="213">
        <v>0</v>
      </c>
      <c r="H3" s="212">
        <v>6</v>
      </c>
      <c r="I3" s="213">
        <v>36000</v>
      </c>
      <c r="J3" s="212">
        <v>0</v>
      </c>
      <c r="K3" s="213">
        <v>0</v>
      </c>
      <c r="L3" s="212">
        <v>0</v>
      </c>
      <c r="M3" s="212">
        <v>0</v>
      </c>
      <c r="O3" s="212" t="s">
        <v>740</v>
      </c>
      <c r="P3" s="212" t="s">
        <v>739</v>
      </c>
      <c r="Q3" s="213">
        <v>5235</v>
      </c>
    </row>
    <row r="4" spans="1:17" x14ac:dyDescent="0.25">
      <c r="A4" s="212" t="s">
        <v>1431</v>
      </c>
      <c r="B4" s="212" t="s">
        <v>157</v>
      </c>
      <c r="C4" s="212">
        <v>1</v>
      </c>
      <c r="D4" s="213">
        <v>560</v>
      </c>
      <c r="E4" s="213">
        <v>560</v>
      </c>
      <c r="F4" s="212">
        <v>1</v>
      </c>
      <c r="G4" s="213">
        <v>560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741</v>
      </c>
      <c r="P4" s="212" t="s">
        <v>742</v>
      </c>
      <c r="Q4" s="213">
        <v>104051.6</v>
      </c>
    </row>
    <row r="5" spans="1:17" x14ac:dyDescent="0.25">
      <c r="A5" s="212" t="s">
        <v>1432</v>
      </c>
      <c r="B5" s="212" t="s">
        <v>157</v>
      </c>
      <c r="C5" s="212">
        <v>1</v>
      </c>
      <c r="D5" s="213">
        <v>620</v>
      </c>
      <c r="E5" s="213">
        <v>620</v>
      </c>
      <c r="F5" s="212">
        <v>1</v>
      </c>
      <c r="G5" s="213">
        <v>620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741</v>
      </c>
      <c r="P5" s="212" t="s">
        <v>743</v>
      </c>
      <c r="Q5" s="213">
        <v>72521.2</v>
      </c>
    </row>
    <row r="6" spans="1:17" x14ac:dyDescent="0.25">
      <c r="A6" s="212" t="s">
        <v>141</v>
      </c>
      <c r="B6" s="212" t="s">
        <v>140</v>
      </c>
      <c r="C6" s="212">
        <v>2</v>
      </c>
      <c r="D6" s="213">
        <v>806</v>
      </c>
      <c r="E6" s="213">
        <v>1612</v>
      </c>
      <c r="F6" s="212">
        <v>2</v>
      </c>
      <c r="G6" s="213">
        <v>1612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O6" s="212" t="s">
        <v>741</v>
      </c>
      <c r="P6" s="212" t="s">
        <v>744</v>
      </c>
      <c r="Q6" s="213">
        <v>33772.92</v>
      </c>
    </row>
    <row r="7" spans="1:17" x14ac:dyDescent="0.25">
      <c r="A7" s="212" t="s">
        <v>705</v>
      </c>
      <c r="B7" s="212" t="s">
        <v>142</v>
      </c>
      <c r="C7" s="212">
        <v>1</v>
      </c>
      <c r="D7" s="213">
        <v>4000</v>
      </c>
      <c r="E7" s="213">
        <v>4000</v>
      </c>
      <c r="F7" s="212">
        <v>0</v>
      </c>
      <c r="G7" s="213">
        <v>0</v>
      </c>
      <c r="H7" s="212">
        <v>1</v>
      </c>
      <c r="I7" s="213">
        <v>4000</v>
      </c>
      <c r="J7" s="212">
        <v>0</v>
      </c>
      <c r="K7" s="212">
        <v>0</v>
      </c>
      <c r="L7" s="212">
        <v>0</v>
      </c>
      <c r="M7" s="212">
        <v>0</v>
      </c>
      <c r="O7" s="212" t="s">
        <v>741</v>
      </c>
      <c r="P7" s="212" t="s">
        <v>745</v>
      </c>
      <c r="Q7" s="213">
        <v>118723.08</v>
      </c>
    </row>
    <row r="8" spans="1:17" x14ac:dyDescent="0.25">
      <c r="A8" s="223" t="s">
        <v>1490</v>
      </c>
      <c r="B8" s="212" t="s">
        <v>142</v>
      </c>
      <c r="C8" s="212">
        <v>1</v>
      </c>
      <c r="D8" s="213">
        <v>13965</v>
      </c>
      <c r="E8" s="213">
        <v>13965</v>
      </c>
      <c r="F8" s="212">
        <v>1</v>
      </c>
      <c r="G8" s="213">
        <v>13965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O8" s="212" t="s">
        <v>190</v>
      </c>
      <c r="P8" s="212" t="s">
        <v>746</v>
      </c>
      <c r="Q8" s="213">
        <v>32950.400000000001</v>
      </c>
    </row>
    <row r="9" spans="1:17" x14ac:dyDescent="0.25">
      <c r="A9" s="212" t="s">
        <v>1353</v>
      </c>
      <c r="B9" s="212" t="s">
        <v>142</v>
      </c>
      <c r="C9" s="212">
        <v>1</v>
      </c>
      <c r="D9" s="213">
        <v>3500</v>
      </c>
      <c r="E9" s="213">
        <v>3500</v>
      </c>
      <c r="F9" s="212">
        <v>1</v>
      </c>
      <c r="G9" s="213">
        <v>3500</v>
      </c>
      <c r="H9" s="212">
        <v>0</v>
      </c>
      <c r="I9" s="213">
        <v>0</v>
      </c>
      <c r="J9" s="212">
        <v>0</v>
      </c>
      <c r="K9" s="212">
        <v>0</v>
      </c>
      <c r="L9" s="212">
        <v>0</v>
      </c>
      <c r="M9" s="212">
        <v>0</v>
      </c>
      <c r="O9" s="212" t="s">
        <v>741</v>
      </c>
      <c r="P9" s="212" t="s">
        <v>747</v>
      </c>
      <c r="Q9" s="213">
        <v>31504.6</v>
      </c>
    </row>
    <row r="10" spans="1:17" x14ac:dyDescent="0.25">
      <c r="A10" s="212" t="s">
        <v>706</v>
      </c>
      <c r="B10" s="212" t="s">
        <v>142</v>
      </c>
      <c r="C10" s="212">
        <v>2</v>
      </c>
      <c r="D10" s="213">
        <v>1000</v>
      </c>
      <c r="E10" s="213">
        <v>2000</v>
      </c>
      <c r="F10" s="212">
        <v>2</v>
      </c>
      <c r="G10" s="213">
        <v>2000</v>
      </c>
      <c r="H10" s="212">
        <v>0</v>
      </c>
      <c r="I10" s="213">
        <v>0</v>
      </c>
      <c r="J10" s="212">
        <v>0</v>
      </c>
      <c r="K10" s="213">
        <v>0</v>
      </c>
      <c r="L10" s="212">
        <v>0</v>
      </c>
      <c r="M10" s="212">
        <v>0</v>
      </c>
      <c r="O10" s="212" t="s">
        <v>741</v>
      </c>
      <c r="P10" s="212" t="s">
        <v>748</v>
      </c>
      <c r="Q10" s="213">
        <v>230197.45</v>
      </c>
    </row>
    <row r="11" spans="1:17" ht="15.75" x14ac:dyDescent="0.25">
      <c r="A11" s="214" t="s">
        <v>1433</v>
      </c>
      <c r="B11" s="212" t="s">
        <v>145</v>
      </c>
      <c r="C11" s="212">
        <v>50</v>
      </c>
      <c r="D11" s="212">
        <v>8</v>
      </c>
      <c r="E11" s="213">
        <v>400</v>
      </c>
      <c r="F11" s="212">
        <v>50</v>
      </c>
      <c r="G11" s="213">
        <v>400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O11" s="212" t="s">
        <v>741</v>
      </c>
      <c r="P11" s="212" t="s">
        <v>749</v>
      </c>
      <c r="Q11" s="213">
        <v>63547.06</v>
      </c>
    </row>
    <row r="12" spans="1:17" x14ac:dyDescent="0.25">
      <c r="A12" s="212" t="s">
        <v>1354</v>
      </c>
      <c r="B12" s="212" t="s">
        <v>143</v>
      </c>
      <c r="C12" s="212">
        <v>43</v>
      </c>
      <c r="D12" s="213">
        <v>400</v>
      </c>
      <c r="E12" s="213">
        <v>17200</v>
      </c>
      <c r="F12" s="212">
        <v>23</v>
      </c>
      <c r="G12" s="213">
        <v>9200</v>
      </c>
      <c r="H12" s="212">
        <v>20</v>
      </c>
      <c r="I12" s="213">
        <v>8000</v>
      </c>
      <c r="J12" s="212">
        <v>0</v>
      </c>
      <c r="K12" s="213">
        <v>0</v>
      </c>
      <c r="L12" s="212">
        <v>0</v>
      </c>
      <c r="M12" s="212">
        <v>0</v>
      </c>
      <c r="O12" s="212" t="s">
        <v>741</v>
      </c>
      <c r="P12" s="212" t="s">
        <v>750</v>
      </c>
      <c r="Q12" s="213">
        <v>33750</v>
      </c>
    </row>
    <row r="13" spans="1:17" x14ac:dyDescent="0.25">
      <c r="A13" s="212" t="s">
        <v>1434</v>
      </c>
      <c r="B13" s="212" t="s">
        <v>143</v>
      </c>
      <c r="C13" s="222">
        <v>39</v>
      </c>
      <c r="D13" s="213">
        <v>400</v>
      </c>
      <c r="E13" s="213">
        <v>15600</v>
      </c>
      <c r="F13" s="212">
        <v>21</v>
      </c>
      <c r="G13" s="213">
        <v>8400</v>
      </c>
      <c r="H13" s="212">
        <v>18</v>
      </c>
      <c r="I13" s="213">
        <v>7200</v>
      </c>
      <c r="J13" s="212">
        <v>0</v>
      </c>
      <c r="K13" s="212">
        <v>0</v>
      </c>
      <c r="L13" s="212">
        <v>0</v>
      </c>
      <c r="M13" s="212">
        <v>0</v>
      </c>
      <c r="O13" s="212" t="s">
        <v>741</v>
      </c>
      <c r="P13" s="212" t="s">
        <v>751</v>
      </c>
      <c r="Q13" s="213">
        <v>900</v>
      </c>
    </row>
    <row r="14" spans="1:17" x14ac:dyDescent="0.25">
      <c r="A14" s="212" t="s">
        <v>1435</v>
      </c>
      <c r="B14" s="212" t="s">
        <v>143</v>
      </c>
      <c r="C14" s="212">
        <v>31</v>
      </c>
      <c r="D14" s="213">
        <v>400</v>
      </c>
      <c r="E14" s="213">
        <v>12400</v>
      </c>
      <c r="F14" s="212">
        <v>19</v>
      </c>
      <c r="G14" s="213">
        <v>7600</v>
      </c>
      <c r="H14" s="212">
        <v>12</v>
      </c>
      <c r="I14" s="213">
        <v>4800</v>
      </c>
      <c r="J14" s="212">
        <v>0</v>
      </c>
      <c r="K14" s="212">
        <v>0</v>
      </c>
      <c r="L14" s="212">
        <v>0</v>
      </c>
      <c r="M14" s="212">
        <v>0</v>
      </c>
      <c r="O14" s="212" t="s">
        <v>752</v>
      </c>
      <c r="P14" s="212" t="s">
        <v>753</v>
      </c>
      <c r="Q14" s="213">
        <v>286568.48</v>
      </c>
    </row>
    <row r="15" spans="1:17" x14ac:dyDescent="0.25">
      <c r="A15" s="212" t="s">
        <v>1436</v>
      </c>
      <c r="B15" s="212" t="s">
        <v>145</v>
      </c>
      <c r="C15" s="212">
        <v>6</v>
      </c>
      <c r="D15" s="213">
        <v>150</v>
      </c>
      <c r="E15" s="213">
        <v>900</v>
      </c>
      <c r="F15" s="212">
        <v>6</v>
      </c>
      <c r="G15" s="213">
        <v>900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O15" s="212" t="s">
        <v>754</v>
      </c>
      <c r="P15" s="212" t="s">
        <v>755</v>
      </c>
      <c r="Q15" s="213">
        <v>39191.879999999997</v>
      </c>
    </row>
    <row r="16" spans="1:17" x14ac:dyDescent="0.25">
      <c r="A16" s="212" t="s">
        <v>1355</v>
      </c>
      <c r="B16" s="212" t="s">
        <v>142</v>
      </c>
      <c r="C16" s="212">
        <v>3</v>
      </c>
      <c r="D16" s="213">
        <v>9534.7199999999993</v>
      </c>
      <c r="E16" s="213">
        <v>28604.16</v>
      </c>
      <c r="F16" s="212">
        <v>0</v>
      </c>
      <c r="G16" s="213">
        <v>0</v>
      </c>
      <c r="H16" s="212">
        <v>3</v>
      </c>
      <c r="I16" s="213">
        <v>28604.16</v>
      </c>
      <c r="J16" s="212">
        <v>0</v>
      </c>
      <c r="K16" s="212">
        <v>0</v>
      </c>
      <c r="L16" s="212">
        <v>0</v>
      </c>
      <c r="M16" s="212">
        <v>0</v>
      </c>
      <c r="O16" s="212" t="s">
        <v>756</v>
      </c>
      <c r="P16" s="212" t="s">
        <v>757</v>
      </c>
      <c r="Q16" s="213">
        <v>24776.32</v>
      </c>
    </row>
    <row r="17" spans="1:17" x14ac:dyDescent="0.25">
      <c r="A17" s="212" t="s">
        <v>707</v>
      </c>
      <c r="B17" s="212" t="s">
        <v>520</v>
      </c>
      <c r="C17" s="212">
        <v>1</v>
      </c>
      <c r="D17" s="213">
        <v>210</v>
      </c>
      <c r="E17" s="213">
        <v>210</v>
      </c>
      <c r="F17" s="212">
        <v>1</v>
      </c>
      <c r="G17" s="213">
        <v>210</v>
      </c>
      <c r="H17" s="212">
        <v>0</v>
      </c>
      <c r="I17" s="213">
        <v>0</v>
      </c>
      <c r="J17" s="212">
        <v>0</v>
      </c>
      <c r="K17" s="212">
        <v>0</v>
      </c>
      <c r="L17" s="212">
        <v>0</v>
      </c>
      <c r="M17" s="212">
        <v>0</v>
      </c>
      <c r="O17" s="212" t="s">
        <v>758</v>
      </c>
      <c r="P17" s="212" t="s">
        <v>748</v>
      </c>
      <c r="Q17" s="213">
        <v>40375</v>
      </c>
    </row>
    <row r="18" spans="1:17" x14ac:dyDescent="0.25">
      <c r="A18" s="212" t="s">
        <v>516</v>
      </c>
      <c r="B18" s="212" t="s">
        <v>140</v>
      </c>
      <c r="C18" s="212">
        <v>10</v>
      </c>
      <c r="D18" s="212">
        <v>50</v>
      </c>
      <c r="E18" s="212">
        <v>500</v>
      </c>
      <c r="F18" s="212">
        <v>0</v>
      </c>
      <c r="G18" s="212">
        <v>0</v>
      </c>
      <c r="H18" s="212">
        <v>10</v>
      </c>
      <c r="I18" s="212">
        <v>500</v>
      </c>
      <c r="J18" s="212">
        <v>0</v>
      </c>
      <c r="K18" s="212">
        <v>0</v>
      </c>
      <c r="L18" s="212">
        <v>0</v>
      </c>
      <c r="M18" s="212">
        <v>0</v>
      </c>
      <c r="O18" s="212" t="s">
        <v>759</v>
      </c>
      <c r="P18" s="212" t="s">
        <v>744</v>
      </c>
      <c r="Q18" s="213">
        <v>72796.52</v>
      </c>
    </row>
    <row r="19" spans="1:17" x14ac:dyDescent="0.25">
      <c r="A19" s="212" t="s">
        <v>1356</v>
      </c>
      <c r="B19" s="212" t="s">
        <v>140</v>
      </c>
      <c r="C19" s="212">
        <v>40</v>
      </c>
      <c r="D19" s="212">
        <v>50</v>
      </c>
      <c r="E19" s="213">
        <v>2000</v>
      </c>
      <c r="F19" s="212">
        <v>30</v>
      </c>
      <c r="G19" s="213">
        <v>1500</v>
      </c>
      <c r="H19" s="212">
        <v>10</v>
      </c>
      <c r="I19" s="212">
        <v>500</v>
      </c>
      <c r="J19" s="212">
        <v>0</v>
      </c>
      <c r="K19" s="212">
        <v>0</v>
      </c>
      <c r="L19" s="212">
        <v>0</v>
      </c>
      <c r="M19" s="221">
        <v>0</v>
      </c>
      <c r="O19" s="212" t="s">
        <v>760</v>
      </c>
      <c r="P19" s="212" t="s">
        <v>757</v>
      </c>
      <c r="Q19" s="213">
        <v>39724</v>
      </c>
    </row>
    <row r="20" spans="1:17" x14ac:dyDescent="0.25">
      <c r="A20" s="212" t="s">
        <v>1437</v>
      </c>
      <c r="B20" s="212" t="s">
        <v>520</v>
      </c>
      <c r="C20" s="212">
        <v>1</v>
      </c>
      <c r="D20" s="213">
        <v>1000</v>
      </c>
      <c r="E20" s="213">
        <v>1000</v>
      </c>
      <c r="F20" s="212">
        <v>1</v>
      </c>
      <c r="G20" s="213">
        <v>1000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21">
        <v>0</v>
      </c>
      <c r="O20" s="212" t="s">
        <v>196</v>
      </c>
      <c r="P20" s="212" t="s">
        <v>1493</v>
      </c>
      <c r="Q20" s="213">
        <v>16034.72</v>
      </c>
    </row>
    <row r="21" spans="1:17" x14ac:dyDescent="0.25">
      <c r="A21" s="212" t="s">
        <v>708</v>
      </c>
      <c r="B21" s="212" t="s">
        <v>157</v>
      </c>
      <c r="C21" s="212">
        <v>30</v>
      </c>
      <c r="D21" s="212">
        <v>450</v>
      </c>
      <c r="E21" s="213">
        <v>13500</v>
      </c>
      <c r="F21" s="212">
        <v>30</v>
      </c>
      <c r="G21" s="213">
        <v>13500</v>
      </c>
      <c r="H21" s="212">
        <v>0</v>
      </c>
      <c r="I21" s="213">
        <v>0</v>
      </c>
      <c r="J21" s="212">
        <v>0</v>
      </c>
      <c r="K21" s="213">
        <v>0</v>
      </c>
      <c r="L21" s="212">
        <v>0</v>
      </c>
      <c r="M21" s="221">
        <v>0</v>
      </c>
      <c r="O21" s="212" t="s">
        <v>247</v>
      </c>
      <c r="P21" s="212" t="s">
        <v>743</v>
      </c>
      <c r="Q21" s="213">
        <v>19997.68</v>
      </c>
    </row>
    <row r="22" spans="1:17" x14ac:dyDescent="0.25">
      <c r="A22" s="212" t="s">
        <v>709</v>
      </c>
      <c r="B22" s="212" t="s">
        <v>145</v>
      </c>
      <c r="C22" s="212">
        <v>20</v>
      </c>
      <c r="D22" s="213">
        <v>285</v>
      </c>
      <c r="E22" s="213">
        <v>5700</v>
      </c>
      <c r="F22" s="212">
        <v>20</v>
      </c>
      <c r="G22" s="213">
        <v>5700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  <c r="O22" s="212" t="s">
        <v>761</v>
      </c>
      <c r="P22" s="212" t="s">
        <v>749</v>
      </c>
      <c r="Q22" s="213">
        <v>3500</v>
      </c>
    </row>
    <row r="23" spans="1:17" x14ac:dyDescent="0.25">
      <c r="A23" s="212" t="s">
        <v>1357</v>
      </c>
      <c r="B23" s="212" t="s">
        <v>142</v>
      </c>
      <c r="C23" s="212">
        <v>2</v>
      </c>
      <c r="D23" s="213">
        <v>725</v>
      </c>
      <c r="E23" s="213">
        <v>1450</v>
      </c>
      <c r="F23" s="212">
        <v>0</v>
      </c>
      <c r="G23" s="213">
        <v>0</v>
      </c>
      <c r="H23" s="212">
        <v>2</v>
      </c>
      <c r="I23" s="213">
        <v>1450</v>
      </c>
      <c r="J23" s="212">
        <v>0</v>
      </c>
      <c r="K23" s="213">
        <v>0</v>
      </c>
      <c r="L23" s="212">
        <v>0</v>
      </c>
      <c r="M23" s="212">
        <v>0</v>
      </c>
      <c r="O23" s="212" t="s">
        <v>762</v>
      </c>
      <c r="P23" s="212" t="s">
        <v>742</v>
      </c>
      <c r="Q23" s="213">
        <v>77070</v>
      </c>
    </row>
    <row r="24" spans="1:17" x14ac:dyDescent="0.25">
      <c r="A24" s="212" t="s">
        <v>710</v>
      </c>
      <c r="B24" s="212" t="s">
        <v>145</v>
      </c>
      <c r="C24" s="212">
        <v>100</v>
      </c>
      <c r="D24" s="212">
        <v>10.5</v>
      </c>
      <c r="E24" s="213">
        <v>1050</v>
      </c>
      <c r="F24" s="212">
        <v>100</v>
      </c>
      <c r="G24" s="213">
        <v>1050</v>
      </c>
      <c r="H24" s="212">
        <v>0</v>
      </c>
      <c r="I24" s="213">
        <v>0</v>
      </c>
      <c r="J24" s="212">
        <v>0</v>
      </c>
      <c r="K24" s="212">
        <v>0</v>
      </c>
      <c r="L24" s="212">
        <v>0</v>
      </c>
      <c r="M24" s="212">
        <v>0</v>
      </c>
      <c r="Q24" s="220"/>
    </row>
    <row r="25" spans="1:17" x14ac:dyDescent="0.25">
      <c r="A25" s="212" t="s">
        <v>1438</v>
      </c>
      <c r="B25" s="212" t="s">
        <v>520</v>
      </c>
      <c r="C25" s="212">
        <v>10</v>
      </c>
      <c r="D25" s="213">
        <v>1050</v>
      </c>
      <c r="E25" s="213">
        <v>10500</v>
      </c>
      <c r="F25" s="212">
        <v>0</v>
      </c>
      <c r="G25" s="213">
        <v>0</v>
      </c>
      <c r="H25" s="212">
        <v>10</v>
      </c>
      <c r="I25" s="213">
        <v>10500</v>
      </c>
      <c r="J25" s="212">
        <v>0</v>
      </c>
      <c r="K25" s="213">
        <v>0</v>
      </c>
      <c r="L25" s="212">
        <v>0</v>
      </c>
      <c r="M25" s="212">
        <v>0</v>
      </c>
      <c r="O25" s="263" t="s">
        <v>104</v>
      </c>
      <c r="P25" s="263" t="s">
        <v>3</v>
      </c>
    </row>
    <row r="26" spans="1:17" x14ac:dyDescent="0.25">
      <c r="A26" s="212" t="s">
        <v>711</v>
      </c>
      <c r="B26" s="212" t="s">
        <v>145</v>
      </c>
      <c r="C26" s="215">
        <v>11000</v>
      </c>
      <c r="D26" s="213">
        <v>1</v>
      </c>
      <c r="E26" s="213">
        <v>11000</v>
      </c>
      <c r="F26" s="212">
        <v>5500</v>
      </c>
      <c r="G26" s="213">
        <v>5500</v>
      </c>
      <c r="H26" s="212">
        <v>0</v>
      </c>
      <c r="I26" s="213">
        <v>0</v>
      </c>
      <c r="J26" s="215">
        <v>5500</v>
      </c>
      <c r="K26" s="213">
        <v>5500</v>
      </c>
      <c r="L26" s="212">
        <v>0</v>
      </c>
      <c r="M26" s="212">
        <v>0</v>
      </c>
      <c r="O26" s="212" t="s">
        <v>113</v>
      </c>
      <c r="P26" s="213">
        <v>1001289.75</v>
      </c>
    </row>
    <row r="27" spans="1:17" x14ac:dyDescent="0.25">
      <c r="A27" s="212" t="s">
        <v>1439</v>
      </c>
      <c r="B27" s="212" t="s">
        <v>145</v>
      </c>
      <c r="C27" s="215">
        <v>20</v>
      </c>
      <c r="D27" s="213">
        <v>60</v>
      </c>
      <c r="E27" s="213">
        <v>1200</v>
      </c>
      <c r="F27" s="212">
        <v>20</v>
      </c>
      <c r="G27" s="213">
        <v>1200</v>
      </c>
      <c r="H27" s="212">
        <v>0</v>
      </c>
      <c r="I27" s="212">
        <v>0</v>
      </c>
      <c r="J27" s="215">
        <v>0</v>
      </c>
      <c r="K27" s="213">
        <v>0</v>
      </c>
      <c r="L27" s="212">
        <v>0</v>
      </c>
      <c r="M27" s="212">
        <v>0</v>
      </c>
      <c r="O27" s="213" t="s">
        <v>198</v>
      </c>
      <c r="P27" s="213">
        <v>361833.16</v>
      </c>
    </row>
    <row r="28" spans="1:17" x14ac:dyDescent="0.25">
      <c r="A28" s="212" t="s">
        <v>1440</v>
      </c>
      <c r="B28" s="212" t="s">
        <v>145</v>
      </c>
      <c r="C28" s="212">
        <v>20</v>
      </c>
      <c r="D28" s="213">
        <v>67</v>
      </c>
      <c r="E28" s="213">
        <v>1340</v>
      </c>
      <c r="F28" s="212">
        <v>20</v>
      </c>
      <c r="G28" s="213">
        <v>1340</v>
      </c>
      <c r="H28" s="212">
        <v>0</v>
      </c>
      <c r="I28" s="213">
        <v>0</v>
      </c>
      <c r="J28" s="212">
        <v>0</v>
      </c>
      <c r="K28" s="213">
        <v>0</v>
      </c>
      <c r="L28" s="212">
        <v>0</v>
      </c>
      <c r="M28" s="212">
        <v>0</v>
      </c>
    </row>
    <row r="29" spans="1:17" x14ac:dyDescent="0.25">
      <c r="A29" s="212" t="s">
        <v>1359</v>
      </c>
      <c r="B29" s="212" t="s">
        <v>143</v>
      </c>
      <c r="C29" s="212">
        <v>10</v>
      </c>
      <c r="D29" s="212">
        <v>67</v>
      </c>
      <c r="E29" s="213">
        <v>670</v>
      </c>
      <c r="F29" s="212">
        <v>10</v>
      </c>
      <c r="G29" s="213">
        <v>670</v>
      </c>
      <c r="H29" s="212">
        <v>0</v>
      </c>
      <c r="I29" s="213">
        <v>0</v>
      </c>
      <c r="J29" s="212">
        <v>0</v>
      </c>
      <c r="K29" s="213">
        <v>0</v>
      </c>
      <c r="L29" s="212">
        <v>0</v>
      </c>
      <c r="M29" s="212">
        <v>0</v>
      </c>
    </row>
    <row r="30" spans="1:17" x14ac:dyDescent="0.25">
      <c r="A30" s="212" t="s">
        <v>1441</v>
      </c>
      <c r="B30" s="212" t="s">
        <v>143</v>
      </c>
      <c r="C30" s="212">
        <v>10</v>
      </c>
      <c r="D30" s="212">
        <v>78</v>
      </c>
      <c r="E30" s="213">
        <v>780</v>
      </c>
      <c r="F30" s="212">
        <v>10</v>
      </c>
      <c r="G30" s="213">
        <v>780</v>
      </c>
      <c r="H30" s="212">
        <v>0</v>
      </c>
      <c r="I30" s="213">
        <v>0</v>
      </c>
      <c r="J30" s="212">
        <v>0</v>
      </c>
      <c r="K30" s="213">
        <v>0</v>
      </c>
      <c r="L30" s="212">
        <v>0</v>
      </c>
      <c r="M30" s="212">
        <v>0</v>
      </c>
    </row>
    <row r="31" spans="1:17" x14ac:dyDescent="0.25">
      <c r="A31" s="212" t="s">
        <v>1442</v>
      </c>
      <c r="B31" s="212" t="s">
        <v>143</v>
      </c>
      <c r="C31" s="212">
        <v>15</v>
      </c>
      <c r="D31" s="212">
        <v>92</v>
      </c>
      <c r="E31" s="213">
        <v>1380</v>
      </c>
      <c r="F31" s="212">
        <v>15</v>
      </c>
      <c r="G31" s="213">
        <v>1380</v>
      </c>
      <c r="H31" s="212">
        <v>0</v>
      </c>
      <c r="I31" s="213">
        <v>0</v>
      </c>
      <c r="J31" s="212">
        <v>0</v>
      </c>
      <c r="K31" s="213">
        <v>0</v>
      </c>
      <c r="L31" s="212">
        <v>0</v>
      </c>
      <c r="M31" s="212">
        <v>0</v>
      </c>
    </row>
    <row r="32" spans="1:17" x14ac:dyDescent="0.25">
      <c r="A32" s="212" t="s">
        <v>1443</v>
      </c>
      <c r="B32" s="212" t="s">
        <v>143</v>
      </c>
      <c r="C32" s="212">
        <v>10</v>
      </c>
      <c r="D32" s="213">
        <v>116</v>
      </c>
      <c r="E32" s="213">
        <v>1160</v>
      </c>
      <c r="F32" s="212">
        <v>10</v>
      </c>
      <c r="G32" s="213">
        <v>1160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</row>
    <row r="33" spans="1:13" x14ac:dyDescent="0.25">
      <c r="A33" s="212" t="s">
        <v>1444</v>
      </c>
      <c r="B33" s="212" t="s">
        <v>145</v>
      </c>
      <c r="C33" s="212">
        <v>10</v>
      </c>
      <c r="D33" s="213">
        <v>60</v>
      </c>
      <c r="E33" s="213">
        <v>600</v>
      </c>
      <c r="F33" s="212">
        <v>10</v>
      </c>
      <c r="G33" s="213">
        <v>600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2" t="s">
        <v>1445</v>
      </c>
      <c r="B34" s="212" t="s">
        <v>157</v>
      </c>
      <c r="C34" s="212">
        <v>9</v>
      </c>
      <c r="D34" s="213">
        <v>265</v>
      </c>
      <c r="E34" s="213">
        <v>2385</v>
      </c>
      <c r="F34" s="212">
        <v>9</v>
      </c>
      <c r="G34" s="213">
        <v>2385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</row>
    <row r="35" spans="1:13" x14ac:dyDescent="0.25">
      <c r="A35" s="212" t="s">
        <v>1361</v>
      </c>
      <c r="B35" s="212" t="s">
        <v>145</v>
      </c>
      <c r="C35" s="212">
        <v>5</v>
      </c>
      <c r="D35" s="213">
        <v>36</v>
      </c>
      <c r="E35" s="213">
        <v>180</v>
      </c>
      <c r="F35" s="212">
        <v>5</v>
      </c>
      <c r="G35" s="213">
        <v>180</v>
      </c>
      <c r="H35" s="212">
        <v>0</v>
      </c>
      <c r="I35" s="213">
        <v>0</v>
      </c>
      <c r="J35" s="212">
        <v>0</v>
      </c>
      <c r="K35" s="213">
        <v>0</v>
      </c>
      <c r="L35" s="212">
        <v>0</v>
      </c>
      <c r="M35" s="212">
        <v>0</v>
      </c>
    </row>
    <row r="36" spans="1:13" x14ac:dyDescent="0.25">
      <c r="A36" s="212" t="s">
        <v>1362</v>
      </c>
      <c r="B36" s="212" t="s">
        <v>145</v>
      </c>
      <c r="C36" s="212">
        <v>62</v>
      </c>
      <c r="D36" s="213">
        <v>40</v>
      </c>
      <c r="E36" s="213">
        <v>2480</v>
      </c>
      <c r="F36" s="212">
        <v>44</v>
      </c>
      <c r="G36" s="213">
        <v>1760</v>
      </c>
      <c r="H36" s="212">
        <v>18</v>
      </c>
      <c r="I36" s="213">
        <v>720</v>
      </c>
      <c r="J36" s="212">
        <v>0</v>
      </c>
      <c r="K36" s="213">
        <v>0</v>
      </c>
      <c r="L36" s="212">
        <v>0</v>
      </c>
      <c r="M36" s="212">
        <v>0</v>
      </c>
    </row>
    <row r="37" spans="1:13" x14ac:dyDescent="0.25">
      <c r="A37" s="212" t="s">
        <v>146</v>
      </c>
      <c r="B37" s="212" t="s">
        <v>145</v>
      </c>
      <c r="C37" s="212">
        <v>3</v>
      </c>
      <c r="D37" s="213">
        <v>175</v>
      </c>
      <c r="E37" s="213">
        <v>525</v>
      </c>
      <c r="F37" s="212">
        <v>3</v>
      </c>
      <c r="G37" s="213">
        <v>525</v>
      </c>
      <c r="H37" s="212">
        <v>0</v>
      </c>
      <c r="I37" s="213">
        <v>0</v>
      </c>
      <c r="J37" s="212">
        <v>0</v>
      </c>
      <c r="K37" s="213">
        <v>0</v>
      </c>
      <c r="L37" s="212">
        <v>0</v>
      </c>
      <c r="M37" s="212">
        <v>0</v>
      </c>
    </row>
    <row r="38" spans="1:13" x14ac:dyDescent="0.25">
      <c r="A38" s="212" t="s">
        <v>712</v>
      </c>
      <c r="B38" s="212" t="s">
        <v>143</v>
      </c>
      <c r="C38" s="212">
        <v>31</v>
      </c>
      <c r="D38" s="212">
        <v>240</v>
      </c>
      <c r="E38" s="213">
        <v>7440</v>
      </c>
      <c r="F38" s="212">
        <v>31</v>
      </c>
      <c r="G38" s="213">
        <v>7440</v>
      </c>
      <c r="H38" s="212">
        <v>0</v>
      </c>
      <c r="I38" s="213">
        <v>0</v>
      </c>
      <c r="J38" s="212">
        <v>0</v>
      </c>
      <c r="K38" s="212">
        <v>0</v>
      </c>
      <c r="L38" s="212">
        <v>0</v>
      </c>
      <c r="M38" s="212">
        <v>0</v>
      </c>
    </row>
    <row r="39" spans="1:13" x14ac:dyDescent="0.25">
      <c r="A39" s="212" t="s">
        <v>713</v>
      </c>
      <c r="B39" s="212" t="s">
        <v>145</v>
      </c>
      <c r="C39" s="212">
        <v>3</v>
      </c>
      <c r="D39" s="212">
        <v>120</v>
      </c>
      <c r="E39" s="213">
        <v>360</v>
      </c>
      <c r="F39" s="212">
        <v>3</v>
      </c>
      <c r="G39" s="213">
        <v>360</v>
      </c>
      <c r="H39" s="212">
        <v>0</v>
      </c>
      <c r="I39" s="213">
        <v>0</v>
      </c>
      <c r="J39" s="212">
        <v>0</v>
      </c>
      <c r="K39" s="213">
        <v>0</v>
      </c>
      <c r="L39" s="212">
        <v>0</v>
      </c>
      <c r="M39" s="212">
        <v>0</v>
      </c>
    </row>
    <row r="40" spans="1:13" ht="15.75" x14ac:dyDescent="0.25">
      <c r="A40" s="214" t="s">
        <v>147</v>
      </c>
      <c r="B40" s="212" t="s">
        <v>145</v>
      </c>
      <c r="C40" s="212">
        <v>1</v>
      </c>
      <c r="D40" s="212">
        <v>453.96</v>
      </c>
      <c r="E40" s="213">
        <v>453.96</v>
      </c>
      <c r="F40" s="212">
        <v>1</v>
      </c>
      <c r="G40" s="213">
        <v>453.96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</row>
    <row r="41" spans="1:13" ht="165" x14ac:dyDescent="0.25">
      <c r="A41" s="222" t="s">
        <v>1491</v>
      </c>
      <c r="B41" s="212" t="s">
        <v>142</v>
      </c>
      <c r="C41" s="212">
        <v>1</v>
      </c>
      <c r="D41" s="213">
        <v>2434</v>
      </c>
      <c r="E41" s="213">
        <v>2434</v>
      </c>
      <c r="F41" s="212">
        <v>1</v>
      </c>
      <c r="G41" s="213">
        <v>2434</v>
      </c>
      <c r="H41" s="212">
        <v>0</v>
      </c>
      <c r="I41" s="213">
        <v>0</v>
      </c>
      <c r="J41" s="212">
        <v>0</v>
      </c>
      <c r="K41" s="213">
        <v>0</v>
      </c>
      <c r="L41" s="212">
        <v>0</v>
      </c>
      <c r="M41" s="212">
        <v>0</v>
      </c>
    </row>
    <row r="42" spans="1:13" x14ac:dyDescent="0.25">
      <c r="A42" s="212" t="s">
        <v>714</v>
      </c>
      <c r="B42" s="212" t="s">
        <v>142</v>
      </c>
      <c r="C42" s="212">
        <v>1</v>
      </c>
      <c r="D42" s="213">
        <v>7875</v>
      </c>
      <c r="E42" s="213">
        <v>7875</v>
      </c>
      <c r="F42" s="212">
        <v>1</v>
      </c>
      <c r="G42" s="213">
        <v>7875</v>
      </c>
      <c r="H42" s="212">
        <v>0</v>
      </c>
      <c r="I42" s="213">
        <v>0</v>
      </c>
      <c r="J42" s="212">
        <v>0</v>
      </c>
      <c r="K42" s="213">
        <v>0</v>
      </c>
      <c r="L42" s="212">
        <v>0</v>
      </c>
      <c r="M42" s="212">
        <v>0</v>
      </c>
    </row>
    <row r="43" spans="1:13" x14ac:dyDescent="0.25">
      <c r="A43" s="212" t="s">
        <v>1446</v>
      </c>
      <c r="B43" s="212" t="s">
        <v>145</v>
      </c>
      <c r="C43" s="212">
        <v>4</v>
      </c>
      <c r="D43" s="213">
        <v>5100</v>
      </c>
      <c r="E43" s="213">
        <v>20400</v>
      </c>
      <c r="F43" s="212">
        <v>4</v>
      </c>
      <c r="G43" s="213">
        <v>20400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</row>
    <row r="44" spans="1:13" x14ac:dyDescent="0.25">
      <c r="A44" s="212" t="s">
        <v>715</v>
      </c>
      <c r="B44" s="212" t="s">
        <v>145</v>
      </c>
      <c r="C44" s="212">
        <v>6</v>
      </c>
      <c r="D44" s="213">
        <v>50</v>
      </c>
      <c r="E44" s="213">
        <v>300</v>
      </c>
      <c r="F44" s="212">
        <v>6</v>
      </c>
      <c r="G44" s="213">
        <v>300</v>
      </c>
      <c r="H44" s="212">
        <v>0</v>
      </c>
      <c r="I44" s="213">
        <v>0</v>
      </c>
      <c r="J44" s="212">
        <v>0</v>
      </c>
      <c r="K44" s="212">
        <v>0</v>
      </c>
      <c r="L44" s="212">
        <v>0</v>
      </c>
      <c r="M44" s="212">
        <v>0</v>
      </c>
    </row>
    <row r="45" spans="1:13" x14ac:dyDescent="0.25">
      <c r="A45" s="212" t="s">
        <v>1364</v>
      </c>
      <c r="B45" s="212" t="s">
        <v>148</v>
      </c>
      <c r="C45" s="212">
        <v>23</v>
      </c>
      <c r="D45" s="213">
        <v>145</v>
      </c>
      <c r="E45" s="213">
        <v>3335</v>
      </c>
      <c r="F45" s="212">
        <v>8</v>
      </c>
      <c r="G45" s="213">
        <v>1160</v>
      </c>
      <c r="H45" s="212">
        <v>15</v>
      </c>
      <c r="I45" s="213">
        <v>2175</v>
      </c>
      <c r="J45" s="212">
        <v>0</v>
      </c>
      <c r="K45" s="212">
        <v>0</v>
      </c>
      <c r="L45" s="212">
        <v>0</v>
      </c>
      <c r="M45" s="212">
        <v>0</v>
      </c>
    </row>
    <row r="46" spans="1:13" x14ac:dyDescent="0.25">
      <c r="A46" s="212" t="s">
        <v>1447</v>
      </c>
      <c r="B46" s="212" t="s">
        <v>142</v>
      </c>
      <c r="C46" s="212">
        <v>4</v>
      </c>
      <c r="D46" s="213">
        <v>1369.68</v>
      </c>
      <c r="E46" s="213">
        <v>5478.72</v>
      </c>
      <c r="F46" s="212">
        <v>4</v>
      </c>
      <c r="G46" s="213">
        <v>5478.72</v>
      </c>
      <c r="H46" s="212">
        <v>0</v>
      </c>
      <c r="I46" s="213">
        <v>0</v>
      </c>
      <c r="J46" s="212">
        <v>0</v>
      </c>
      <c r="K46" s="213">
        <v>0</v>
      </c>
      <c r="L46" s="212">
        <v>0</v>
      </c>
      <c r="M46" s="212">
        <v>0</v>
      </c>
    </row>
    <row r="47" spans="1:13" x14ac:dyDescent="0.25">
      <c r="A47" s="212" t="s">
        <v>716</v>
      </c>
      <c r="B47" s="212" t="s">
        <v>143</v>
      </c>
      <c r="C47" s="212">
        <v>3</v>
      </c>
      <c r="D47" s="213">
        <v>500</v>
      </c>
      <c r="E47" s="213">
        <v>1500</v>
      </c>
      <c r="F47" s="212">
        <v>3</v>
      </c>
      <c r="G47" s="213">
        <v>1500</v>
      </c>
      <c r="H47" s="212">
        <v>0</v>
      </c>
      <c r="I47" s="213">
        <v>0</v>
      </c>
      <c r="J47" s="212">
        <v>0</v>
      </c>
      <c r="K47" s="212">
        <v>0</v>
      </c>
      <c r="L47" s="212">
        <v>0</v>
      </c>
      <c r="M47" s="212">
        <v>0</v>
      </c>
    </row>
    <row r="48" spans="1:13" x14ac:dyDescent="0.25">
      <c r="A48" s="212" t="s">
        <v>1366</v>
      </c>
      <c r="B48" s="212" t="s">
        <v>143</v>
      </c>
      <c r="C48" s="212">
        <v>20</v>
      </c>
      <c r="D48" s="213">
        <v>1975</v>
      </c>
      <c r="E48" s="213">
        <v>39500</v>
      </c>
      <c r="F48" s="212">
        <v>10</v>
      </c>
      <c r="G48" s="213">
        <v>19750</v>
      </c>
      <c r="H48" s="212">
        <v>10</v>
      </c>
      <c r="I48" s="213">
        <v>19750</v>
      </c>
      <c r="J48" s="212">
        <v>0</v>
      </c>
      <c r="K48" s="212">
        <v>0</v>
      </c>
      <c r="L48" s="212">
        <v>0</v>
      </c>
      <c r="M48" s="212">
        <v>0</v>
      </c>
    </row>
    <row r="49" spans="1:13" x14ac:dyDescent="0.25">
      <c r="A49" s="212" t="s">
        <v>1367</v>
      </c>
      <c r="B49" s="212" t="s">
        <v>143</v>
      </c>
      <c r="C49" s="212">
        <v>3</v>
      </c>
      <c r="D49" s="213">
        <v>1883</v>
      </c>
      <c r="E49" s="213">
        <v>5649</v>
      </c>
      <c r="F49" s="212">
        <v>3</v>
      </c>
      <c r="G49" s="213">
        <v>5649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</row>
    <row r="50" spans="1:13" x14ac:dyDescent="0.25">
      <c r="A50" s="212" t="s">
        <v>1448</v>
      </c>
      <c r="B50" s="212" t="s">
        <v>145</v>
      </c>
      <c r="C50" s="212">
        <v>20</v>
      </c>
      <c r="D50" s="213">
        <v>68</v>
      </c>
      <c r="E50" s="213">
        <v>1360</v>
      </c>
      <c r="F50" s="212">
        <v>20</v>
      </c>
      <c r="G50" s="213">
        <v>1360</v>
      </c>
      <c r="H50" s="212">
        <v>0</v>
      </c>
      <c r="I50" s="213">
        <v>0</v>
      </c>
      <c r="J50" s="212">
        <v>0</v>
      </c>
      <c r="K50" s="213">
        <v>0</v>
      </c>
      <c r="L50" s="212">
        <v>0</v>
      </c>
      <c r="M50" s="212">
        <v>0</v>
      </c>
    </row>
    <row r="51" spans="1:13" x14ac:dyDescent="0.25">
      <c r="A51" s="212" t="s">
        <v>717</v>
      </c>
      <c r="B51" s="212" t="s">
        <v>143</v>
      </c>
      <c r="C51" s="212">
        <v>3</v>
      </c>
      <c r="D51" s="212">
        <v>438</v>
      </c>
      <c r="E51" s="213">
        <v>1314</v>
      </c>
      <c r="F51" s="212">
        <v>3</v>
      </c>
      <c r="G51" s="213">
        <v>1314</v>
      </c>
      <c r="H51" s="212">
        <v>0</v>
      </c>
      <c r="I51" s="213">
        <v>0</v>
      </c>
      <c r="J51" s="212">
        <v>0</v>
      </c>
      <c r="K51" s="213">
        <v>0</v>
      </c>
      <c r="L51" s="212">
        <v>0</v>
      </c>
      <c r="M51" s="212">
        <v>0</v>
      </c>
    </row>
    <row r="52" spans="1:13" x14ac:dyDescent="0.25">
      <c r="A52" s="212" t="s">
        <v>149</v>
      </c>
      <c r="B52" s="212" t="s">
        <v>145</v>
      </c>
      <c r="C52" s="212">
        <v>12</v>
      </c>
      <c r="D52" s="213">
        <v>2598.84</v>
      </c>
      <c r="E52" s="213">
        <v>31186.080000000002</v>
      </c>
      <c r="F52" s="212">
        <v>9</v>
      </c>
      <c r="G52" s="213">
        <v>23389.56</v>
      </c>
      <c r="H52" s="212">
        <v>3</v>
      </c>
      <c r="I52" s="213">
        <v>7796.52</v>
      </c>
      <c r="J52" s="212">
        <v>0</v>
      </c>
      <c r="K52" s="213">
        <v>0</v>
      </c>
      <c r="L52" s="212">
        <v>0</v>
      </c>
      <c r="M52" s="212">
        <v>0</v>
      </c>
    </row>
    <row r="53" spans="1:13" x14ac:dyDescent="0.25">
      <c r="A53" s="212" t="s">
        <v>1370</v>
      </c>
      <c r="B53" s="212" t="s">
        <v>143</v>
      </c>
      <c r="C53" s="212">
        <v>37</v>
      </c>
      <c r="D53" s="213">
        <v>55</v>
      </c>
      <c r="E53" s="213">
        <v>2035</v>
      </c>
      <c r="F53" s="212">
        <v>26</v>
      </c>
      <c r="G53" s="213">
        <v>1430</v>
      </c>
      <c r="H53" s="212">
        <v>11</v>
      </c>
      <c r="I53" s="212">
        <v>605</v>
      </c>
      <c r="J53" s="212">
        <v>0</v>
      </c>
      <c r="K53" s="212">
        <v>0</v>
      </c>
      <c r="L53" s="212">
        <v>0</v>
      </c>
      <c r="M53" s="212">
        <v>0</v>
      </c>
    </row>
    <row r="54" spans="1:13" x14ac:dyDescent="0.25">
      <c r="A54" s="212" t="s">
        <v>519</v>
      </c>
      <c r="B54" s="212" t="s">
        <v>145</v>
      </c>
      <c r="C54" s="212">
        <v>57</v>
      </c>
      <c r="D54" s="213">
        <v>675</v>
      </c>
      <c r="E54" s="213">
        <v>38475</v>
      </c>
      <c r="F54" s="212">
        <v>57</v>
      </c>
      <c r="G54" s="213">
        <v>38475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</row>
    <row r="55" spans="1:13" x14ac:dyDescent="0.25">
      <c r="A55" s="212" t="s">
        <v>1372</v>
      </c>
      <c r="B55" s="212" t="s">
        <v>145</v>
      </c>
      <c r="C55" s="212">
        <v>11</v>
      </c>
      <c r="D55" s="212">
        <v>880</v>
      </c>
      <c r="E55" s="213">
        <v>9680</v>
      </c>
      <c r="F55" s="212">
        <v>3</v>
      </c>
      <c r="G55" s="213">
        <v>2640</v>
      </c>
      <c r="H55" s="212">
        <v>8</v>
      </c>
      <c r="I55" s="213">
        <v>7040</v>
      </c>
      <c r="J55" s="212">
        <v>0</v>
      </c>
      <c r="K55" s="213">
        <v>0</v>
      </c>
      <c r="L55" s="212">
        <v>0</v>
      </c>
      <c r="M55" s="212">
        <v>0</v>
      </c>
    </row>
    <row r="56" spans="1:13" x14ac:dyDescent="0.25">
      <c r="A56" s="212" t="s">
        <v>718</v>
      </c>
      <c r="B56" s="212" t="s">
        <v>140</v>
      </c>
      <c r="C56" s="212">
        <v>11</v>
      </c>
      <c r="D56" s="212">
        <v>700</v>
      </c>
      <c r="E56" s="213">
        <v>7700</v>
      </c>
      <c r="F56" s="212">
        <v>11</v>
      </c>
      <c r="G56" s="213">
        <v>7700</v>
      </c>
      <c r="H56" s="212">
        <v>0</v>
      </c>
      <c r="I56" s="213">
        <v>0</v>
      </c>
      <c r="J56" s="212">
        <v>0</v>
      </c>
      <c r="K56" s="213">
        <v>0</v>
      </c>
      <c r="L56" s="212">
        <v>0</v>
      </c>
      <c r="M56" s="212">
        <v>0</v>
      </c>
    </row>
    <row r="57" spans="1:13" x14ac:dyDescent="0.25">
      <c r="A57" s="212" t="s">
        <v>1373</v>
      </c>
      <c r="B57" s="212" t="s">
        <v>150</v>
      </c>
      <c r="C57" s="212">
        <v>1</v>
      </c>
      <c r="D57" s="212">
        <v>240</v>
      </c>
      <c r="E57" s="213">
        <v>240</v>
      </c>
      <c r="F57" s="212">
        <v>0</v>
      </c>
      <c r="G57" s="213">
        <v>0</v>
      </c>
      <c r="H57" s="212">
        <v>1</v>
      </c>
      <c r="I57" s="213">
        <v>240</v>
      </c>
      <c r="J57" s="212">
        <v>0</v>
      </c>
      <c r="K57" s="213">
        <v>0</v>
      </c>
      <c r="L57" s="212">
        <v>0</v>
      </c>
      <c r="M57" s="212">
        <v>0</v>
      </c>
    </row>
    <row r="58" spans="1:13" x14ac:dyDescent="0.25">
      <c r="A58" s="212" t="s">
        <v>1449</v>
      </c>
      <c r="B58" s="212" t="s">
        <v>520</v>
      </c>
      <c r="C58" s="212">
        <v>3</v>
      </c>
      <c r="D58" s="212">
        <v>270.39999999999998</v>
      </c>
      <c r="E58" s="213">
        <v>811.2</v>
      </c>
      <c r="F58" s="212">
        <v>3</v>
      </c>
      <c r="G58" s="213">
        <v>811.2</v>
      </c>
      <c r="H58" s="212">
        <v>0</v>
      </c>
      <c r="I58" s="213">
        <v>0</v>
      </c>
      <c r="J58" s="212">
        <v>0</v>
      </c>
      <c r="K58" s="213">
        <v>0</v>
      </c>
      <c r="L58" s="212">
        <v>0</v>
      </c>
      <c r="M58" s="212">
        <v>0</v>
      </c>
    </row>
    <row r="59" spans="1:13" x14ac:dyDescent="0.25">
      <c r="A59" s="212" t="s">
        <v>1450</v>
      </c>
      <c r="B59" s="212" t="s">
        <v>520</v>
      </c>
      <c r="C59" s="212">
        <v>13</v>
      </c>
      <c r="D59" s="212">
        <v>311.88</v>
      </c>
      <c r="E59" s="213">
        <v>4054.44</v>
      </c>
      <c r="F59" s="212">
        <v>3</v>
      </c>
      <c r="G59" s="213">
        <v>935.64</v>
      </c>
      <c r="H59" s="212">
        <v>10</v>
      </c>
      <c r="I59" s="213">
        <v>3118.8</v>
      </c>
      <c r="J59" s="212">
        <v>0</v>
      </c>
      <c r="K59" s="213">
        <v>0</v>
      </c>
      <c r="L59" s="212">
        <v>0</v>
      </c>
      <c r="M59" s="212">
        <v>0</v>
      </c>
    </row>
    <row r="60" spans="1:13" x14ac:dyDescent="0.25">
      <c r="A60" s="212" t="s">
        <v>1451</v>
      </c>
      <c r="B60" s="212" t="s">
        <v>140</v>
      </c>
      <c r="C60" s="212">
        <v>3</v>
      </c>
      <c r="D60" s="212">
        <v>171.43</v>
      </c>
      <c r="E60" s="213">
        <v>514.29</v>
      </c>
      <c r="F60" s="212">
        <v>3</v>
      </c>
      <c r="G60" s="213">
        <v>514.29</v>
      </c>
      <c r="H60" s="212">
        <v>0</v>
      </c>
      <c r="I60" s="213">
        <v>0</v>
      </c>
      <c r="J60" s="212">
        <v>0</v>
      </c>
      <c r="K60" s="213">
        <v>0</v>
      </c>
      <c r="L60" s="212">
        <v>0</v>
      </c>
      <c r="M60" s="212">
        <v>0</v>
      </c>
    </row>
    <row r="61" spans="1:13" x14ac:dyDescent="0.25">
      <c r="A61" s="212" t="s">
        <v>1452</v>
      </c>
      <c r="B61" s="212" t="s">
        <v>140</v>
      </c>
      <c r="C61" s="212">
        <v>7</v>
      </c>
      <c r="D61" s="212">
        <v>243.24</v>
      </c>
      <c r="E61" s="213">
        <v>1702.68</v>
      </c>
      <c r="F61" s="212">
        <v>7</v>
      </c>
      <c r="G61" s="213">
        <v>1702.68</v>
      </c>
      <c r="H61" s="212">
        <v>0</v>
      </c>
      <c r="I61" s="213">
        <v>0</v>
      </c>
      <c r="J61" s="212">
        <v>0</v>
      </c>
      <c r="K61" s="213">
        <v>0</v>
      </c>
      <c r="L61" s="212">
        <v>0</v>
      </c>
      <c r="M61" s="212">
        <v>0</v>
      </c>
    </row>
    <row r="62" spans="1:13" x14ac:dyDescent="0.25">
      <c r="A62" s="212" t="s">
        <v>1374</v>
      </c>
      <c r="B62" s="212" t="s">
        <v>143</v>
      </c>
      <c r="C62" s="212">
        <v>12</v>
      </c>
      <c r="D62" s="212">
        <v>900</v>
      </c>
      <c r="E62" s="213">
        <v>10800</v>
      </c>
      <c r="F62" s="212">
        <v>11</v>
      </c>
      <c r="G62" s="213">
        <v>9900</v>
      </c>
      <c r="H62" s="212">
        <v>1</v>
      </c>
      <c r="I62" s="213">
        <v>900</v>
      </c>
      <c r="J62" s="212">
        <v>0</v>
      </c>
      <c r="K62" s="213">
        <v>0</v>
      </c>
      <c r="L62" s="212">
        <v>0</v>
      </c>
      <c r="M62" s="212">
        <v>0</v>
      </c>
    </row>
    <row r="63" spans="1:13" x14ac:dyDescent="0.25">
      <c r="A63" s="212" t="s">
        <v>1453</v>
      </c>
      <c r="B63" s="212" t="s">
        <v>520</v>
      </c>
      <c r="C63" s="212">
        <v>1</v>
      </c>
      <c r="D63" s="212">
        <v>650</v>
      </c>
      <c r="E63" s="213">
        <v>650</v>
      </c>
      <c r="F63" s="212">
        <v>1</v>
      </c>
      <c r="G63" s="213">
        <v>650</v>
      </c>
      <c r="H63" s="212">
        <v>0</v>
      </c>
      <c r="I63" s="213">
        <v>0</v>
      </c>
      <c r="J63" s="212">
        <v>0</v>
      </c>
      <c r="K63" s="213">
        <v>0</v>
      </c>
      <c r="L63" s="212">
        <v>0</v>
      </c>
      <c r="M63" s="212">
        <v>0</v>
      </c>
    </row>
    <row r="64" spans="1:13" x14ac:dyDescent="0.25">
      <c r="A64" s="212" t="s">
        <v>1454</v>
      </c>
      <c r="B64" s="212" t="s">
        <v>520</v>
      </c>
      <c r="C64" s="212">
        <v>19</v>
      </c>
      <c r="D64" s="212">
        <v>700</v>
      </c>
      <c r="E64" s="213">
        <v>13300</v>
      </c>
      <c r="F64" s="212">
        <v>19</v>
      </c>
      <c r="G64" s="213">
        <v>13300</v>
      </c>
      <c r="H64" s="212">
        <v>0</v>
      </c>
      <c r="I64" s="213">
        <v>0</v>
      </c>
      <c r="J64" s="212">
        <v>0</v>
      </c>
      <c r="K64" s="213">
        <v>0</v>
      </c>
      <c r="L64" s="212">
        <v>0</v>
      </c>
      <c r="M64" s="212">
        <v>0</v>
      </c>
    </row>
    <row r="65" spans="1:13" x14ac:dyDescent="0.25">
      <c r="A65" s="212" t="s">
        <v>1455</v>
      </c>
      <c r="B65" s="212" t="s">
        <v>520</v>
      </c>
      <c r="C65" s="212">
        <v>6</v>
      </c>
      <c r="D65" s="212">
        <v>600</v>
      </c>
      <c r="E65" s="213">
        <v>3600</v>
      </c>
      <c r="F65" s="212">
        <v>6</v>
      </c>
      <c r="G65" s="213">
        <v>3600</v>
      </c>
      <c r="H65" s="212">
        <v>0</v>
      </c>
      <c r="I65" s="213">
        <v>0</v>
      </c>
      <c r="J65" s="212">
        <v>0</v>
      </c>
      <c r="K65" s="213">
        <v>0</v>
      </c>
      <c r="L65" s="212">
        <v>0</v>
      </c>
      <c r="M65" s="212">
        <v>0</v>
      </c>
    </row>
    <row r="66" spans="1:13" x14ac:dyDescent="0.25">
      <c r="A66" s="212" t="s">
        <v>1375</v>
      </c>
      <c r="B66" s="212" t="s">
        <v>142</v>
      </c>
      <c r="C66" s="212">
        <v>1</v>
      </c>
      <c r="D66" s="212">
        <v>295</v>
      </c>
      <c r="E66" s="213">
        <v>295</v>
      </c>
      <c r="F66" s="212">
        <v>1</v>
      </c>
      <c r="G66" s="213">
        <v>295</v>
      </c>
      <c r="H66" s="212">
        <v>0</v>
      </c>
      <c r="I66" s="213">
        <v>0</v>
      </c>
      <c r="J66" s="212">
        <v>0</v>
      </c>
      <c r="K66" s="213">
        <v>0</v>
      </c>
      <c r="L66" s="212">
        <v>0</v>
      </c>
      <c r="M66" s="212">
        <v>0</v>
      </c>
    </row>
    <row r="67" spans="1:13" x14ac:dyDescent="0.25">
      <c r="A67" s="212" t="s">
        <v>1456</v>
      </c>
      <c r="B67" s="212" t="s">
        <v>151</v>
      </c>
      <c r="C67" s="212">
        <v>39</v>
      </c>
      <c r="D67" s="212">
        <v>78</v>
      </c>
      <c r="E67" s="213">
        <v>3042</v>
      </c>
      <c r="F67" s="212">
        <v>27</v>
      </c>
      <c r="G67" s="213">
        <v>2106</v>
      </c>
      <c r="H67" s="212">
        <v>0</v>
      </c>
      <c r="I67" s="213">
        <v>0</v>
      </c>
      <c r="J67" s="212">
        <v>12</v>
      </c>
      <c r="K67" s="213">
        <v>936</v>
      </c>
      <c r="L67" s="212">
        <v>0</v>
      </c>
      <c r="M67" s="212">
        <v>0</v>
      </c>
    </row>
    <row r="68" spans="1:13" x14ac:dyDescent="0.25">
      <c r="A68" s="212" t="s">
        <v>1376</v>
      </c>
      <c r="B68" s="212" t="s">
        <v>151</v>
      </c>
      <c r="C68" s="212">
        <v>2</v>
      </c>
      <c r="D68" s="212">
        <v>95</v>
      </c>
      <c r="E68" s="213">
        <v>190</v>
      </c>
      <c r="F68" s="212">
        <v>0</v>
      </c>
      <c r="G68" s="213">
        <v>0</v>
      </c>
      <c r="H68" s="212">
        <v>2</v>
      </c>
      <c r="I68" s="213">
        <v>190</v>
      </c>
      <c r="J68" s="212">
        <v>0</v>
      </c>
      <c r="K68" s="213">
        <v>0</v>
      </c>
      <c r="L68" s="212">
        <v>0</v>
      </c>
      <c r="M68" s="212">
        <v>0</v>
      </c>
    </row>
    <row r="69" spans="1:13" x14ac:dyDescent="0.25">
      <c r="A69" s="212" t="s">
        <v>1457</v>
      </c>
      <c r="B69" s="212" t="s">
        <v>143</v>
      </c>
      <c r="C69" s="212">
        <v>2</v>
      </c>
      <c r="D69" s="212">
        <v>190</v>
      </c>
      <c r="E69" s="213">
        <v>380</v>
      </c>
      <c r="F69" s="212">
        <v>0</v>
      </c>
      <c r="G69" s="213">
        <v>0</v>
      </c>
      <c r="H69" s="212">
        <v>2</v>
      </c>
      <c r="I69" s="213">
        <v>380</v>
      </c>
      <c r="J69" s="212">
        <v>0</v>
      </c>
      <c r="K69" s="213">
        <v>0</v>
      </c>
      <c r="L69" s="212">
        <v>0</v>
      </c>
      <c r="M69" s="212">
        <v>0</v>
      </c>
    </row>
    <row r="70" spans="1:13" x14ac:dyDescent="0.25">
      <c r="A70" s="212" t="s">
        <v>1377</v>
      </c>
      <c r="B70" s="212" t="s">
        <v>142</v>
      </c>
      <c r="C70" s="212">
        <v>2</v>
      </c>
      <c r="D70" s="212">
        <v>890</v>
      </c>
      <c r="E70" s="213">
        <v>1780</v>
      </c>
      <c r="F70" s="212">
        <v>1</v>
      </c>
      <c r="G70" s="213">
        <v>890</v>
      </c>
      <c r="H70" s="212">
        <v>1</v>
      </c>
      <c r="I70" s="213">
        <v>890</v>
      </c>
      <c r="J70" s="212">
        <v>0</v>
      </c>
      <c r="K70" s="213">
        <v>0</v>
      </c>
      <c r="L70" s="212">
        <v>0</v>
      </c>
      <c r="M70" s="212">
        <v>0</v>
      </c>
    </row>
    <row r="71" spans="1:13" x14ac:dyDescent="0.25">
      <c r="A71" s="212" t="s">
        <v>719</v>
      </c>
      <c r="B71" s="212" t="s">
        <v>142</v>
      </c>
      <c r="C71" s="212">
        <v>1</v>
      </c>
      <c r="D71" s="213">
        <v>2150</v>
      </c>
      <c r="E71" s="213">
        <v>2150</v>
      </c>
      <c r="F71" s="212">
        <v>0</v>
      </c>
      <c r="G71" s="213">
        <v>0</v>
      </c>
      <c r="H71" s="212">
        <v>1</v>
      </c>
      <c r="I71" s="213">
        <v>2150</v>
      </c>
      <c r="J71" s="212">
        <v>0</v>
      </c>
      <c r="K71" s="213">
        <v>0</v>
      </c>
      <c r="L71" s="212">
        <v>0</v>
      </c>
      <c r="M71" s="212">
        <v>0</v>
      </c>
    </row>
    <row r="72" spans="1:13" x14ac:dyDescent="0.25">
      <c r="A72" s="212" t="s">
        <v>1379</v>
      </c>
      <c r="B72" s="212" t="s">
        <v>152</v>
      </c>
      <c r="C72" s="212">
        <v>1</v>
      </c>
      <c r="D72" s="213">
        <v>2050</v>
      </c>
      <c r="E72" s="213">
        <v>2050</v>
      </c>
      <c r="F72" s="212">
        <v>0</v>
      </c>
      <c r="G72" s="213">
        <v>0</v>
      </c>
      <c r="H72" s="212">
        <v>1</v>
      </c>
      <c r="I72" s="213">
        <v>2050</v>
      </c>
      <c r="J72" s="212">
        <v>0</v>
      </c>
      <c r="K72" s="213">
        <v>0</v>
      </c>
      <c r="L72" s="212">
        <v>0</v>
      </c>
      <c r="M72" s="212">
        <v>0</v>
      </c>
    </row>
    <row r="73" spans="1:13" x14ac:dyDescent="0.25">
      <c r="A73" s="212" t="s">
        <v>1458</v>
      </c>
      <c r="B73" s="212" t="s">
        <v>152</v>
      </c>
      <c r="C73" s="212">
        <v>24</v>
      </c>
      <c r="D73" s="212">
        <v>190</v>
      </c>
      <c r="E73" s="213">
        <v>4560</v>
      </c>
      <c r="F73" s="212">
        <v>24</v>
      </c>
      <c r="G73" s="213">
        <v>4560</v>
      </c>
      <c r="H73" s="212">
        <v>0</v>
      </c>
      <c r="I73" s="213">
        <v>0</v>
      </c>
      <c r="J73" s="212">
        <v>0</v>
      </c>
      <c r="K73" s="213">
        <v>0</v>
      </c>
      <c r="L73" s="212">
        <v>0</v>
      </c>
      <c r="M73" s="212">
        <v>0</v>
      </c>
    </row>
    <row r="74" spans="1:13" x14ac:dyDescent="0.25">
      <c r="A74" s="212" t="s">
        <v>1459</v>
      </c>
      <c r="B74" s="212" t="s">
        <v>152</v>
      </c>
      <c r="C74" s="212">
        <v>3</v>
      </c>
      <c r="D74" s="213">
        <v>5000</v>
      </c>
      <c r="E74" s="213">
        <v>15000</v>
      </c>
      <c r="F74" s="212">
        <v>3</v>
      </c>
      <c r="G74" s="213">
        <v>15000</v>
      </c>
      <c r="H74" s="212">
        <v>0</v>
      </c>
      <c r="I74" s="213">
        <v>0</v>
      </c>
      <c r="J74" s="212">
        <v>0</v>
      </c>
      <c r="K74" s="213">
        <v>0</v>
      </c>
      <c r="L74" s="212">
        <v>0</v>
      </c>
      <c r="M74" s="212">
        <v>0</v>
      </c>
    </row>
    <row r="75" spans="1:13" x14ac:dyDescent="0.25">
      <c r="A75" s="212" t="s">
        <v>720</v>
      </c>
      <c r="B75" s="212" t="s">
        <v>140</v>
      </c>
      <c r="C75" s="212">
        <v>30</v>
      </c>
      <c r="D75" s="212">
        <v>147</v>
      </c>
      <c r="E75" s="213">
        <v>4410</v>
      </c>
      <c r="F75" s="212">
        <v>10</v>
      </c>
      <c r="G75" s="213">
        <v>1470</v>
      </c>
      <c r="H75" s="212">
        <v>20</v>
      </c>
      <c r="I75" s="213">
        <v>2940</v>
      </c>
      <c r="J75" s="212">
        <v>0</v>
      </c>
      <c r="K75" s="213">
        <v>0</v>
      </c>
      <c r="L75" s="212">
        <v>0</v>
      </c>
      <c r="M75" s="212">
        <v>0</v>
      </c>
    </row>
    <row r="76" spans="1:13" x14ac:dyDescent="0.25">
      <c r="A76" s="212" t="s">
        <v>1380</v>
      </c>
      <c r="B76" s="212" t="s">
        <v>143</v>
      </c>
      <c r="C76" s="212">
        <v>25</v>
      </c>
      <c r="D76" s="212">
        <v>56.68</v>
      </c>
      <c r="E76" s="213">
        <v>1417</v>
      </c>
      <c r="F76" s="212">
        <v>25</v>
      </c>
      <c r="G76" s="213">
        <v>1417</v>
      </c>
      <c r="H76" s="212">
        <v>0</v>
      </c>
      <c r="I76" s="213">
        <v>0</v>
      </c>
      <c r="J76" s="212">
        <v>0</v>
      </c>
      <c r="K76" s="213">
        <v>0</v>
      </c>
      <c r="L76" s="212">
        <v>0</v>
      </c>
      <c r="M76" s="212">
        <v>0</v>
      </c>
    </row>
    <row r="77" spans="1:13" x14ac:dyDescent="0.25">
      <c r="A77" s="212" t="s">
        <v>1460</v>
      </c>
      <c r="B77" s="212" t="s">
        <v>154</v>
      </c>
      <c r="C77" s="212">
        <v>10</v>
      </c>
      <c r="D77" s="212">
        <v>545</v>
      </c>
      <c r="E77" s="213">
        <v>5450</v>
      </c>
      <c r="F77" s="212">
        <v>10</v>
      </c>
      <c r="G77" s="213">
        <v>5450</v>
      </c>
      <c r="H77" s="212">
        <v>0</v>
      </c>
      <c r="I77" s="213">
        <v>0</v>
      </c>
      <c r="J77" s="212">
        <v>0</v>
      </c>
      <c r="K77" s="213">
        <v>0</v>
      </c>
      <c r="L77" s="212">
        <v>0</v>
      </c>
      <c r="M77" s="212">
        <v>0</v>
      </c>
    </row>
    <row r="78" spans="1:13" x14ac:dyDescent="0.25">
      <c r="A78" s="212" t="s">
        <v>1461</v>
      </c>
      <c r="B78" s="212" t="s">
        <v>154</v>
      </c>
      <c r="C78" s="212">
        <v>8</v>
      </c>
      <c r="D78" s="212">
        <v>545</v>
      </c>
      <c r="E78" s="213">
        <v>4360</v>
      </c>
      <c r="F78" s="212">
        <v>8</v>
      </c>
      <c r="G78" s="213">
        <v>4360</v>
      </c>
      <c r="H78" s="212">
        <v>0</v>
      </c>
      <c r="I78" s="213">
        <v>0</v>
      </c>
      <c r="J78" s="212">
        <v>0</v>
      </c>
      <c r="K78" s="213">
        <v>0</v>
      </c>
      <c r="L78" s="212">
        <v>0</v>
      </c>
      <c r="M78" s="212">
        <v>0</v>
      </c>
    </row>
    <row r="79" spans="1:13" x14ac:dyDescent="0.25">
      <c r="A79" s="212" t="s">
        <v>1462</v>
      </c>
      <c r="B79" s="212" t="s">
        <v>154</v>
      </c>
      <c r="C79" s="212">
        <v>8</v>
      </c>
      <c r="D79" s="212">
        <v>545</v>
      </c>
      <c r="E79" s="213">
        <v>4360</v>
      </c>
      <c r="F79" s="212">
        <v>8</v>
      </c>
      <c r="G79" s="213">
        <v>4360</v>
      </c>
      <c r="H79" s="212">
        <v>0</v>
      </c>
      <c r="I79" s="213">
        <v>0</v>
      </c>
      <c r="J79" s="212">
        <v>0</v>
      </c>
      <c r="K79" s="213">
        <v>0</v>
      </c>
      <c r="L79" s="212">
        <v>0</v>
      </c>
      <c r="M79" s="212">
        <v>0</v>
      </c>
    </row>
    <row r="80" spans="1:13" x14ac:dyDescent="0.25">
      <c r="A80" s="212" t="s">
        <v>1463</v>
      </c>
      <c r="B80" s="212" t="s">
        <v>154</v>
      </c>
      <c r="C80" s="212">
        <v>8</v>
      </c>
      <c r="D80" s="212">
        <v>545</v>
      </c>
      <c r="E80" s="213">
        <v>4360</v>
      </c>
      <c r="F80" s="212">
        <v>8</v>
      </c>
      <c r="G80" s="213">
        <v>4360</v>
      </c>
      <c r="H80" s="212">
        <v>0</v>
      </c>
      <c r="I80" s="213">
        <v>0</v>
      </c>
      <c r="J80" s="212">
        <v>0</v>
      </c>
      <c r="K80" s="213">
        <v>0</v>
      </c>
      <c r="L80" s="212">
        <v>0</v>
      </c>
      <c r="M80" s="212">
        <v>0</v>
      </c>
    </row>
    <row r="81" spans="1:13" x14ac:dyDescent="0.25">
      <c r="A81" s="212" t="s">
        <v>1464</v>
      </c>
      <c r="B81" s="212" t="s">
        <v>154</v>
      </c>
      <c r="C81" s="212">
        <v>3</v>
      </c>
      <c r="D81" s="212">
        <v>550</v>
      </c>
      <c r="E81" s="213">
        <v>1650</v>
      </c>
      <c r="F81" s="212">
        <v>3</v>
      </c>
      <c r="G81" s="213">
        <v>1650</v>
      </c>
      <c r="H81" s="212">
        <v>0</v>
      </c>
      <c r="I81" s="213">
        <v>0</v>
      </c>
      <c r="J81" s="212">
        <v>0</v>
      </c>
      <c r="K81" s="213">
        <v>0</v>
      </c>
      <c r="L81" s="212">
        <v>0</v>
      </c>
      <c r="M81" s="212">
        <v>0</v>
      </c>
    </row>
    <row r="82" spans="1:13" x14ac:dyDescent="0.25">
      <c r="A82" s="212" t="s">
        <v>1465</v>
      </c>
      <c r="B82" s="212" t="s">
        <v>154</v>
      </c>
      <c r="C82" s="212">
        <v>3</v>
      </c>
      <c r="D82" s="212">
        <v>550</v>
      </c>
      <c r="E82" s="213">
        <v>1650</v>
      </c>
      <c r="F82" s="212">
        <v>3</v>
      </c>
      <c r="G82" s="213">
        <v>1650</v>
      </c>
      <c r="H82" s="212">
        <v>0</v>
      </c>
      <c r="I82" s="213">
        <v>0</v>
      </c>
      <c r="J82" s="212">
        <v>0</v>
      </c>
      <c r="K82" s="213">
        <v>0</v>
      </c>
      <c r="L82" s="212">
        <v>0</v>
      </c>
      <c r="M82" s="212">
        <v>0</v>
      </c>
    </row>
    <row r="83" spans="1:13" x14ac:dyDescent="0.25">
      <c r="A83" s="212" t="s">
        <v>1466</v>
      </c>
      <c r="B83" s="212" t="s">
        <v>154</v>
      </c>
      <c r="C83" s="212">
        <v>3</v>
      </c>
      <c r="D83" s="212">
        <v>550</v>
      </c>
      <c r="E83" s="213">
        <v>1650</v>
      </c>
      <c r="F83" s="212">
        <v>3</v>
      </c>
      <c r="G83" s="213">
        <v>1650</v>
      </c>
      <c r="H83" s="212">
        <v>0</v>
      </c>
      <c r="I83" s="213">
        <v>0</v>
      </c>
      <c r="J83" s="212">
        <v>0</v>
      </c>
      <c r="K83" s="213">
        <v>0</v>
      </c>
      <c r="L83" s="212">
        <v>0</v>
      </c>
      <c r="M83" s="212">
        <v>0</v>
      </c>
    </row>
    <row r="84" spans="1:13" x14ac:dyDescent="0.25">
      <c r="A84" s="212" t="s">
        <v>1467</v>
      </c>
      <c r="B84" s="212" t="s">
        <v>154</v>
      </c>
      <c r="C84" s="212">
        <v>3</v>
      </c>
      <c r="D84" s="212">
        <v>550</v>
      </c>
      <c r="E84" s="213">
        <v>1650</v>
      </c>
      <c r="F84" s="212">
        <v>3</v>
      </c>
      <c r="G84" s="213">
        <v>1650</v>
      </c>
      <c r="H84" s="212">
        <v>0</v>
      </c>
      <c r="I84" s="213">
        <v>0</v>
      </c>
      <c r="J84" s="212">
        <v>0</v>
      </c>
      <c r="K84" s="213">
        <v>0</v>
      </c>
      <c r="L84" s="212">
        <v>0</v>
      </c>
      <c r="M84" s="212">
        <v>0</v>
      </c>
    </row>
    <row r="85" spans="1:13" x14ac:dyDescent="0.25">
      <c r="A85" s="212" t="s">
        <v>1381</v>
      </c>
      <c r="B85" s="212" t="s">
        <v>153</v>
      </c>
      <c r="C85" s="212">
        <v>76</v>
      </c>
      <c r="D85" s="212">
        <v>413</v>
      </c>
      <c r="E85" s="213">
        <v>31388</v>
      </c>
      <c r="F85" s="212">
        <v>43</v>
      </c>
      <c r="G85" s="213">
        <v>17759</v>
      </c>
      <c r="H85" s="212">
        <v>19</v>
      </c>
      <c r="I85" s="213">
        <v>7847</v>
      </c>
      <c r="J85" s="212">
        <v>14</v>
      </c>
      <c r="K85" s="213">
        <v>5782</v>
      </c>
      <c r="L85" s="212">
        <v>0</v>
      </c>
      <c r="M85" s="212">
        <v>0</v>
      </c>
    </row>
    <row r="86" spans="1:13" x14ac:dyDescent="0.25">
      <c r="A86" s="212" t="s">
        <v>1382</v>
      </c>
      <c r="B86" s="212" t="s">
        <v>153</v>
      </c>
      <c r="C86" s="212">
        <v>47</v>
      </c>
      <c r="D86" s="212">
        <v>413</v>
      </c>
      <c r="E86" s="213">
        <v>19411</v>
      </c>
      <c r="F86" s="212">
        <v>28</v>
      </c>
      <c r="G86" s="213">
        <v>11564</v>
      </c>
      <c r="H86" s="212">
        <v>14</v>
      </c>
      <c r="I86" s="213">
        <v>5782</v>
      </c>
      <c r="J86" s="212">
        <v>5</v>
      </c>
      <c r="K86" s="213">
        <v>2065</v>
      </c>
      <c r="L86" s="212">
        <v>0</v>
      </c>
      <c r="M86" s="212">
        <v>0</v>
      </c>
    </row>
    <row r="87" spans="1:13" x14ac:dyDescent="0.25">
      <c r="A87" s="212" t="s">
        <v>1383</v>
      </c>
      <c r="B87" s="212" t="s">
        <v>153</v>
      </c>
      <c r="C87" s="212">
        <v>47</v>
      </c>
      <c r="D87" s="213">
        <v>413</v>
      </c>
      <c r="E87" s="213">
        <v>19411</v>
      </c>
      <c r="F87" s="212">
        <v>28</v>
      </c>
      <c r="G87" s="213">
        <v>11564</v>
      </c>
      <c r="H87" s="212">
        <v>14</v>
      </c>
      <c r="I87" s="213">
        <v>5782</v>
      </c>
      <c r="J87" s="212">
        <v>5</v>
      </c>
      <c r="K87" s="213">
        <v>2065</v>
      </c>
      <c r="L87" s="212">
        <v>0</v>
      </c>
      <c r="M87" s="212">
        <v>0</v>
      </c>
    </row>
    <row r="88" spans="1:13" x14ac:dyDescent="0.25">
      <c r="A88" s="212" t="s">
        <v>1384</v>
      </c>
      <c r="B88" s="212" t="s">
        <v>153</v>
      </c>
      <c r="C88" s="212">
        <v>47</v>
      </c>
      <c r="D88" s="212">
        <v>413</v>
      </c>
      <c r="E88" s="213">
        <v>19411</v>
      </c>
      <c r="F88" s="212">
        <v>28</v>
      </c>
      <c r="G88" s="213">
        <v>11564</v>
      </c>
      <c r="H88" s="212">
        <v>14</v>
      </c>
      <c r="I88" s="213">
        <v>5782</v>
      </c>
      <c r="J88" s="212">
        <v>5</v>
      </c>
      <c r="K88" s="213">
        <v>2065</v>
      </c>
      <c r="L88" s="212">
        <v>0</v>
      </c>
      <c r="M88" s="212">
        <v>0</v>
      </c>
    </row>
    <row r="89" spans="1:13" x14ac:dyDescent="0.25">
      <c r="A89" s="212" t="s">
        <v>1468</v>
      </c>
      <c r="B89" s="212" t="s">
        <v>153</v>
      </c>
      <c r="C89" s="212">
        <v>1</v>
      </c>
      <c r="D89" s="212">
        <v>641.67999999999995</v>
      </c>
      <c r="E89" s="213">
        <v>641.67999999999995</v>
      </c>
      <c r="F89" s="212">
        <v>1</v>
      </c>
      <c r="G89" s="213">
        <v>641.67999999999995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</row>
    <row r="90" spans="1:13" x14ac:dyDescent="0.25">
      <c r="A90" s="212" t="s">
        <v>1385</v>
      </c>
      <c r="B90" s="212" t="s">
        <v>153</v>
      </c>
      <c r="C90" s="212">
        <v>3</v>
      </c>
      <c r="D90" s="212">
        <v>405.6</v>
      </c>
      <c r="E90" s="213">
        <v>1216.8</v>
      </c>
      <c r="F90" s="212">
        <v>3</v>
      </c>
      <c r="G90" s="213">
        <v>1216.8</v>
      </c>
      <c r="H90" s="212">
        <v>0</v>
      </c>
      <c r="I90" s="213">
        <v>0</v>
      </c>
      <c r="J90" s="212">
        <v>0</v>
      </c>
      <c r="K90" s="213">
        <v>0</v>
      </c>
      <c r="L90" s="212">
        <v>0</v>
      </c>
      <c r="M90" s="212">
        <v>0</v>
      </c>
    </row>
    <row r="91" spans="1:13" x14ac:dyDescent="0.25">
      <c r="A91" s="212" t="s">
        <v>1386</v>
      </c>
      <c r="B91" s="212" t="s">
        <v>153</v>
      </c>
      <c r="C91" s="212">
        <v>15</v>
      </c>
      <c r="D91" s="212">
        <v>405.6</v>
      </c>
      <c r="E91" s="213">
        <v>6084</v>
      </c>
      <c r="F91" s="212">
        <v>15</v>
      </c>
      <c r="G91" s="213">
        <v>6084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</row>
    <row r="92" spans="1:13" x14ac:dyDescent="0.25">
      <c r="A92" s="212" t="s">
        <v>1387</v>
      </c>
      <c r="B92" s="212" t="s">
        <v>154</v>
      </c>
      <c r="C92" s="212">
        <v>129</v>
      </c>
      <c r="D92" s="213">
        <v>450</v>
      </c>
      <c r="E92" s="213">
        <v>58050</v>
      </c>
      <c r="F92" s="212">
        <v>61</v>
      </c>
      <c r="G92" s="213">
        <v>27450</v>
      </c>
      <c r="H92" s="212">
        <v>33</v>
      </c>
      <c r="I92" s="213">
        <v>14850</v>
      </c>
      <c r="J92" s="212">
        <v>35</v>
      </c>
      <c r="K92" s="213">
        <v>15750</v>
      </c>
      <c r="L92" s="212">
        <v>0</v>
      </c>
      <c r="M92" s="212">
        <v>0</v>
      </c>
    </row>
    <row r="93" spans="1:13" x14ac:dyDescent="0.25">
      <c r="A93" s="212" t="s">
        <v>1388</v>
      </c>
      <c r="B93" s="212" t="s">
        <v>154</v>
      </c>
      <c r="C93" s="212">
        <v>83</v>
      </c>
      <c r="D93" s="213">
        <v>450</v>
      </c>
      <c r="E93" s="213">
        <v>37350</v>
      </c>
      <c r="F93" s="212">
        <v>46</v>
      </c>
      <c r="G93" s="213">
        <v>20700</v>
      </c>
      <c r="H93" s="212">
        <v>21</v>
      </c>
      <c r="I93" s="213">
        <v>9450</v>
      </c>
      <c r="J93" s="212">
        <v>16</v>
      </c>
      <c r="K93" s="213">
        <v>7200</v>
      </c>
      <c r="L93" s="212">
        <v>0</v>
      </c>
      <c r="M93" s="212">
        <v>0</v>
      </c>
    </row>
    <row r="94" spans="1:13" x14ac:dyDescent="0.25">
      <c r="A94" s="212" t="s">
        <v>1389</v>
      </c>
      <c r="B94" s="212" t="s">
        <v>154</v>
      </c>
      <c r="C94" s="212">
        <v>83</v>
      </c>
      <c r="D94" s="213">
        <v>450</v>
      </c>
      <c r="E94" s="213">
        <v>37350</v>
      </c>
      <c r="F94" s="212">
        <v>46</v>
      </c>
      <c r="G94" s="213">
        <v>20700</v>
      </c>
      <c r="H94" s="212">
        <v>21</v>
      </c>
      <c r="I94" s="213">
        <v>9450</v>
      </c>
      <c r="J94" s="212">
        <v>16</v>
      </c>
      <c r="K94" s="213">
        <v>7200</v>
      </c>
      <c r="L94" s="212">
        <v>0</v>
      </c>
      <c r="M94" s="212">
        <v>0</v>
      </c>
    </row>
    <row r="95" spans="1:13" x14ac:dyDescent="0.25">
      <c r="A95" s="212" t="s">
        <v>1390</v>
      </c>
      <c r="B95" s="212" t="s">
        <v>154</v>
      </c>
      <c r="C95" s="212">
        <v>83</v>
      </c>
      <c r="D95" s="212">
        <v>450</v>
      </c>
      <c r="E95" s="213">
        <v>37350</v>
      </c>
      <c r="F95" s="212">
        <v>46</v>
      </c>
      <c r="G95" s="213">
        <v>20700</v>
      </c>
      <c r="H95" s="212">
        <v>21</v>
      </c>
      <c r="I95" s="213">
        <v>9450</v>
      </c>
      <c r="J95" s="212">
        <v>16</v>
      </c>
      <c r="K95" s="213">
        <v>7200</v>
      </c>
      <c r="L95" s="212">
        <v>0</v>
      </c>
      <c r="M95" s="212">
        <v>0</v>
      </c>
    </row>
    <row r="96" spans="1:13" x14ac:dyDescent="0.25">
      <c r="A96" s="212" t="s">
        <v>1469</v>
      </c>
      <c r="B96" s="212" t="s">
        <v>145</v>
      </c>
      <c r="C96" s="212">
        <v>36</v>
      </c>
      <c r="D96" s="213">
        <v>235</v>
      </c>
      <c r="E96" s="213">
        <v>8460</v>
      </c>
      <c r="F96" s="212">
        <v>36</v>
      </c>
      <c r="G96" s="213">
        <v>8460</v>
      </c>
      <c r="H96" s="212">
        <v>0</v>
      </c>
      <c r="I96" s="213">
        <v>0</v>
      </c>
      <c r="J96" s="212">
        <v>0</v>
      </c>
      <c r="K96" s="212">
        <v>0</v>
      </c>
      <c r="L96" s="212">
        <v>0</v>
      </c>
      <c r="M96" s="212">
        <v>0</v>
      </c>
    </row>
    <row r="97" spans="1:13" x14ac:dyDescent="0.25">
      <c r="A97" s="212" t="s">
        <v>1392</v>
      </c>
      <c r="B97" s="212" t="s">
        <v>140</v>
      </c>
      <c r="C97" s="212">
        <v>10</v>
      </c>
      <c r="D97" s="212">
        <v>80</v>
      </c>
      <c r="E97" s="213">
        <v>800</v>
      </c>
      <c r="F97" s="212">
        <v>10</v>
      </c>
      <c r="G97" s="213">
        <v>800</v>
      </c>
      <c r="H97" s="212">
        <v>0</v>
      </c>
      <c r="I97" s="213">
        <v>0</v>
      </c>
      <c r="J97" s="212">
        <v>0</v>
      </c>
      <c r="K97" s="213">
        <v>0</v>
      </c>
      <c r="L97" s="212">
        <v>0</v>
      </c>
      <c r="M97" s="212">
        <v>0</v>
      </c>
    </row>
    <row r="98" spans="1:13" x14ac:dyDescent="0.25">
      <c r="A98" s="212" t="s">
        <v>1470</v>
      </c>
      <c r="B98" s="212" t="s">
        <v>140</v>
      </c>
      <c r="C98" s="212">
        <v>30</v>
      </c>
      <c r="D98" s="212">
        <v>75</v>
      </c>
      <c r="E98" s="213">
        <v>2250</v>
      </c>
      <c r="F98" s="212">
        <v>15</v>
      </c>
      <c r="G98" s="213">
        <v>1125</v>
      </c>
      <c r="H98" s="212">
        <v>15</v>
      </c>
      <c r="I98" s="213">
        <v>1125</v>
      </c>
      <c r="J98" s="212">
        <v>0</v>
      </c>
      <c r="K98" s="212">
        <v>0</v>
      </c>
      <c r="L98" s="212">
        <v>0</v>
      </c>
      <c r="M98" s="212">
        <v>0</v>
      </c>
    </row>
    <row r="99" spans="1:13" x14ac:dyDescent="0.25">
      <c r="A99" s="212" t="s">
        <v>1471</v>
      </c>
      <c r="B99" s="212" t="s">
        <v>145</v>
      </c>
      <c r="C99" s="212">
        <v>9</v>
      </c>
      <c r="D99" s="213">
        <v>41.6</v>
      </c>
      <c r="E99" s="213">
        <v>374.4</v>
      </c>
      <c r="F99" s="212">
        <v>9</v>
      </c>
      <c r="G99" s="213">
        <v>374.4</v>
      </c>
      <c r="H99" s="212">
        <v>0</v>
      </c>
      <c r="I99" s="213">
        <v>0</v>
      </c>
      <c r="J99" s="212">
        <v>0</v>
      </c>
      <c r="K99" s="213">
        <v>0</v>
      </c>
      <c r="L99" s="212">
        <v>0</v>
      </c>
      <c r="M99" s="212">
        <v>0</v>
      </c>
    </row>
    <row r="100" spans="1:13" x14ac:dyDescent="0.25">
      <c r="A100" s="212" t="s">
        <v>1472</v>
      </c>
      <c r="B100" s="212" t="s">
        <v>140</v>
      </c>
      <c r="C100" s="212">
        <v>15</v>
      </c>
      <c r="D100" s="213">
        <v>45</v>
      </c>
      <c r="E100" s="213">
        <v>675</v>
      </c>
      <c r="F100" s="212">
        <v>15</v>
      </c>
      <c r="G100" s="213">
        <v>675</v>
      </c>
      <c r="H100" s="212">
        <v>0</v>
      </c>
      <c r="I100" s="213">
        <v>0</v>
      </c>
      <c r="J100" s="212">
        <v>0</v>
      </c>
      <c r="K100" s="212">
        <v>0</v>
      </c>
      <c r="L100" s="212">
        <v>0</v>
      </c>
      <c r="M100" s="212">
        <v>0</v>
      </c>
    </row>
    <row r="101" spans="1:13" x14ac:dyDescent="0.25">
      <c r="A101" s="212" t="s">
        <v>721</v>
      </c>
      <c r="B101" s="212" t="s">
        <v>154</v>
      </c>
      <c r="C101" s="212">
        <v>5</v>
      </c>
      <c r="D101" s="213">
        <v>110</v>
      </c>
      <c r="E101" s="213">
        <v>550</v>
      </c>
      <c r="F101" s="212">
        <v>5</v>
      </c>
      <c r="G101" s="213">
        <v>550</v>
      </c>
      <c r="H101" s="212">
        <v>0</v>
      </c>
      <c r="I101" s="213">
        <v>0</v>
      </c>
      <c r="J101" s="212">
        <v>0</v>
      </c>
      <c r="K101" s="213">
        <v>0</v>
      </c>
      <c r="L101" s="212">
        <v>0</v>
      </c>
      <c r="M101" s="212">
        <v>0</v>
      </c>
    </row>
    <row r="102" spans="1:13" x14ac:dyDescent="0.25">
      <c r="A102" s="212" t="s">
        <v>1473</v>
      </c>
      <c r="B102" s="212" t="s">
        <v>154</v>
      </c>
      <c r="C102" s="212">
        <v>5</v>
      </c>
      <c r="D102" s="213">
        <v>145</v>
      </c>
      <c r="E102" s="213">
        <v>725</v>
      </c>
      <c r="F102" s="212">
        <v>5</v>
      </c>
      <c r="G102" s="213">
        <v>725</v>
      </c>
      <c r="H102" s="212">
        <v>0</v>
      </c>
      <c r="I102" s="213">
        <v>0</v>
      </c>
      <c r="J102" s="212">
        <v>0</v>
      </c>
      <c r="K102" s="213">
        <v>0</v>
      </c>
      <c r="L102" s="212">
        <v>0</v>
      </c>
      <c r="M102" s="212">
        <v>0</v>
      </c>
    </row>
    <row r="103" spans="1:13" x14ac:dyDescent="0.25">
      <c r="A103" s="212" t="s">
        <v>1394</v>
      </c>
      <c r="B103" s="212" t="s">
        <v>145</v>
      </c>
      <c r="C103" s="212">
        <v>87</v>
      </c>
      <c r="D103" s="212">
        <v>137</v>
      </c>
      <c r="E103" s="213">
        <v>11919</v>
      </c>
      <c r="F103" s="212">
        <v>47</v>
      </c>
      <c r="G103" s="213">
        <v>6439</v>
      </c>
      <c r="H103" s="212">
        <v>40</v>
      </c>
      <c r="I103" s="213">
        <v>5480</v>
      </c>
      <c r="J103" s="212">
        <v>0</v>
      </c>
      <c r="K103" s="213">
        <v>0</v>
      </c>
      <c r="L103" s="212">
        <v>0</v>
      </c>
      <c r="M103" s="212">
        <v>0</v>
      </c>
    </row>
    <row r="104" spans="1:13" x14ac:dyDescent="0.25">
      <c r="A104" s="212" t="s">
        <v>1474</v>
      </c>
      <c r="B104" s="212" t="s">
        <v>145</v>
      </c>
      <c r="C104" s="212">
        <v>50</v>
      </c>
      <c r="D104" s="212">
        <v>137</v>
      </c>
      <c r="E104" s="213">
        <v>6850</v>
      </c>
      <c r="F104" s="212">
        <v>25</v>
      </c>
      <c r="G104" s="213">
        <v>3425</v>
      </c>
      <c r="H104" s="212">
        <v>25</v>
      </c>
      <c r="I104" s="213">
        <v>3425</v>
      </c>
      <c r="J104" s="212">
        <v>0</v>
      </c>
      <c r="K104" s="212">
        <v>0</v>
      </c>
      <c r="L104" s="212">
        <v>0</v>
      </c>
      <c r="M104" s="212">
        <v>0</v>
      </c>
    </row>
    <row r="105" spans="1:13" x14ac:dyDescent="0.25">
      <c r="A105" s="212" t="s">
        <v>1475</v>
      </c>
      <c r="B105" s="212" t="s">
        <v>145</v>
      </c>
      <c r="C105" s="212">
        <v>30</v>
      </c>
      <c r="D105" s="213">
        <v>137</v>
      </c>
      <c r="E105" s="213">
        <v>4110</v>
      </c>
      <c r="F105" s="212">
        <v>15</v>
      </c>
      <c r="G105" s="213">
        <v>2055</v>
      </c>
      <c r="H105" s="212">
        <v>15</v>
      </c>
      <c r="I105" s="213">
        <v>2055</v>
      </c>
      <c r="J105" s="212">
        <v>0</v>
      </c>
      <c r="K105" s="212">
        <v>0</v>
      </c>
      <c r="L105" s="212">
        <v>0</v>
      </c>
      <c r="M105" s="212">
        <v>0</v>
      </c>
    </row>
    <row r="106" spans="1:13" x14ac:dyDescent="0.25">
      <c r="A106" s="212" t="s">
        <v>1395</v>
      </c>
      <c r="B106" s="212" t="s">
        <v>145</v>
      </c>
      <c r="C106" s="212">
        <v>15</v>
      </c>
      <c r="D106" s="212">
        <v>57</v>
      </c>
      <c r="E106" s="213">
        <v>855</v>
      </c>
      <c r="F106" s="212">
        <v>6</v>
      </c>
      <c r="G106" s="213">
        <v>342</v>
      </c>
      <c r="H106" s="212">
        <v>9</v>
      </c>
      <c r="I106" s="213">
        <v>513</v>
      </c>
      <c r="J106" s="212">
        <v>0</v>
      </c>
      <c r="K106" s="212">
        <v>0</v>
      </c>
      <c r="L106" s="212">
        <v>0</v>
      </c>
      <c r="M106" s="212">
        <v>0</v>
      </c>
    </row>
    <row r="107" spans="1:13" x14ac:dyDescent="0.25">
      <c r="A107" s="212" t="s">
        <v>1397</v>
      </c>
      <c r="B107" s="212" t="s">
        <v>145</v>
      </c>
      <c r="C107" s="212">
        <v>5</v>
      </c>
      <c r="D107" s="213">
        <v>57</v>
      </c>
      <c r="E107" s="213">
        <v>285</v>
      </c>
      <c r="F107" s="212">
        <v>5</v>
      </c>
      <c r="G107" s="213">
        <v>285</v>
      </c>
      <c r="H107" s="212">
        <v>0</v>
      </c>
      <c r="I107" s="213">
        <v>0</v>
      </c>
      <c r="J107" s="212">
        <v>0</v>
      </c>
      <c r="K107" s="213">
        <v>0</v>
      </c>
      <c r="L107" s="212">
        <v>0</v>
      </c>
      <c r="M107" s="212">
        <v>0</v>
      </c>
    </row>
    <row r="108" spans="1:13" ht="90" x14ac:dyDescent="0.25">
      <c r="A108" s="222" t="s">
        <v>1492</v>
      </c>
      <c r="B108" s="212" t="s">
        <v>142</v>
      </c>
      <c r="C108" s="212">
        <v>1</v>
      </c>
      <c r="D108" s="213">
        <v>10525</v>
      </c>
      <c r="E108" s="213">
        <v>10525</v>
      </c>
      <c r="F108" s="212">
        <v>1</v>
      </c>
      <c r="G108" s="213">
        <v>10525</v>
      </c>
      <c r="H108" s="212">
        <v>0</v>
      </c>
      <c r="I108" s="212">
        <v>0</v>
      </c>
      <c r="J108" s="212">
        <v>0</v>
      </c>
      <c r="K108" s="212">
        <v>0</v>
      </c>
      <c r="L108" s="212">
        <v>0</v>
      </c>
      <c r="M108" s="212">
        <v>0</v>
      </c>
    </row>
    <row r="109" spans="1:13" x14ac:dyDescent="0.25">
      <c r="A109" s="212" t="s">
        <v>1476</v>
      </c>
      <c r="B109" s="212" t="s">
        <v>142</v>
      </c>
      <c r="C109" s="212">
        <v>1</v>
      </c>
      <c r="D109" s="213">
        <v>2500</v>
      </c>
      <c r="E109" s="213">
        <v>2500</v>
      </c>
      <c r="F109" s="212">
        <v>1</v>
      </c>
      <c r="G109" s="213">
        <v>2500</v>
      </c>
      <c r="H109" s="212">
        <v>0</v>
      </c>
      <c r="I109" s="213">
        <v>0</v>
      </c>
      <c r="J109" s="212">
        <v>0</v>
      </c>
      <c r="K109" s="212">
        <v>0</v>
      </c>
      <c r="L109" s="212">
        <v>0</v>
      </c>
      <c r="M109" s="212">
        <v>0</v>
      </c>
    </row>
    <row r="110" spans="1:13" x14ac:dyDescent="0.25">
      <c r="A110" s="212" t="s">
        <v>722</v>
      </c>
      <c r="B110" s="212" t="s">
        <v>145</v>
      </c>
      <c r="C110" s="212">
        <v>6</v>
      </c>
      <c r="D110" s="212">
        <v>65</v>
      </c>
      <c r="E110" s="213">
        <v>390</v>
      </c>
      <c r="F110" s="212">
        <v>6</v>
      </c>
      <c r="G110" s="213">
        <v>390</v>
      </c>
      <c r="H110" s="212">
        <v>0</v>
      </c>
      <c r="I110" s="213">
        <v>0</v>
      </c>
      <c r="J110" s="212">
        <v>0</v>
      </c>
      <c r="K110" s="213">
        <v>0</v>
      </c>
      <c r="L110" s="212">
        <v>0</v>
      </c>
      <c r="M110" s="212">
        <v>0</v>
      </c>
    </row>
    <row r="111" spans="1:13" x14ac:dyDescent="0.25">
      <c r="A111" s="212" t="s">
        <v>1399</v>
      </c>
      <c r="B111" s="212" t="s">
        <v>142</v>
      </c>
      <c r="C111" s="212">
        <v>13</v>
      </c>
      <c r="D111" s="212">
        <v>373</v>
      </c>
      <c r="E111" s="213">
        <v>4849</v>
      </c>
      <c r="F111" s="212">
        <v>9</v>
      </c>
      <c r="G111" s="213">
        <v>3357</v>
      </c>
      <c r="H111" s="212">
        <v>4</v>
      </c>
      <c r="I111" s="213">
        <v>1492</v>
      </c>
      <c r="J111" s="212">
        <v>0</v>
      </c>
      <c r="K111" s="213">
        <v>0</v>
      </c>
      <c r="L111" s="212">
        <v>0</v>
      </c>
      <c r="M111" s="212">
        <v>0</v>
      </c>
    </row>
    <row r="112" spans="1:13" x14ac:dyDescent="0.25">
      <c r="A112" s="212" t="s">
        <v>155</v>
      </c>
      <c r="B112" s="212" t="s">
        <v>142</v>
      </c>
      <c r="C112" s="212">
        <v>8</v>
      </c>
      <c r="D112" s="213">
        <v>520</v>
      </c>
      <c r="E112" s="213">
        <v>4160</v>
      </c>
      <c r="F112" s="212">
        <v>3</v>
      </c>
      <c r="G112" s="213">
        <v>1560</v>
      </c>
      <c r="H112" s="212">
        <v>5</v>
      </c>
      <c r="I112" s="213">
        <v>2600</v>
      </c>
      <c r="J112" s="212">
        <v>0</v>
      </c>
      <c r="K112" s="213">
        <v>0</v>
      </c>
      <c r="L112" s="212">
        <v>0</v>
      </c>
      <c r="M112" s="212">
        <v>0</v>
      </c>
    </row>
    <row r="113" spans="1:13" x14ac:dyDescent="0.25">
      <c r="A113" s="212" t="s">
        <v>1400</v>
      </c>
      <c r="B113" s="212" t="s">
        <v>156</v>
      </c>
      <c r="C113" s="212">
        <v>50</v>
      </c>
      <c r="D113" s="213">
        <v>37.06</v>
      </c>
      <c r="E113" s="213">
        <v>1853</v>
      </c>
      <c r="F113" s="212">
        <v>40</v>
      </c>
      <c r="G113" s="213">
        <v>1482.4</v>
      </c>
      <c r="H113" s="212">
        <v>10</v>
      </c>
      <c r="I113" s="213">
        <v>370.6</v>
      </c>
      <c r="J113" s="212">
        <v>0</v>
      </c>
      <c r="K113" s="213">
        <v>0</v>
      </c>
      <c r="L113" s="212">
        <v>0</v>
      </c>
      <c r="M113" s="212">
        <v>0</v>
      </c>
    </row>
    <row r="114" spans="1:13" x14ac:dyDescent="0.25">
      <c r="A114" s="212" t="s">
        <v>1400</v>
      </c>
      <c r="B114" s="212" t="s">
        <v>156</v>
      </c>
      <c r="C114" s="212">
        <v>24</v>
      </c>
      <c r="D114" s="213">
        <v>37.06</v>
      </c>
      <c r="E114" s="213">
        <v>889.44</v>
      </c>
      <c r="F114" s="212">
        <v>0</v>
      </c>
      <c r="G114" s="213">
        <v>0</v>
      </c>
      <c r="H114" s="212">
        <v>24</v>
      </c>
      <c r="I114" s="213">
        <v>889.44</v>
      </c>
      <c r="J114" s="212">
        <v>0</v>
      </c>
      <c r="K114" s="213">
        <v>0</v>
      </c>
      <c r="L114" s="212">
        <v>0</v>
      </c>
      <c r="M114" s="212">
        <v>0</v>
      </c>
    </row>
    <row r="115" spans="1:13" x14ac:dyDescent="0.25">
      <c r="A115" s="212" t="s">
        <v>1400</v>
      </c>
      <c r="B115" s="212" t="s">
        <v>156</v>
      </c>
      <c r="C115" s="212">
        <v>1</v>
      </c>
      <c r="D115" s="212">
        <v>37.06</v>
      </c>
      <c r="E115" s="213">
        <v>37.06</v>
      </c>
      <c r="F115" s="212">
        <v>1</v>
      </c>
      <c r="G115" s="213">
        <v>37.06</v>
      </c>
      <c r="H115" s="212">
        <v>0</v>
      </c>
      <c r="I115" s="213">
        <v>0</v>
      </c>
      <c r="J115" s="212">
        <v>0</v>
      </c>
      <c r="K115" s="213">
        <v>0</v>
      </c>
      <c r="L115" s="212">
        <v>0</v>
      </c>
      <c r="M115" s="212">
        <v>0</v>
      </c>
    </row>
    <row r="116" spans="1:13" x14ac:dyDescent="0.25">
      <c r="A116" s="212" t="s">
        <v>1477</v>
      </c>
      <c r="B116" s="212" t="s">
        <v>143</v>
      </c>
      <c r="C116" s="212">
        <v>16</v>
      </c>
      <c r="D116" s="213">
        <v>23</v>
      </c>
      <c r="E116" s="213">
        <v>368</v>
      </c>
      <c r="F116" s="212">
        <v>0</v>
      </c>
      <c r="G116" s="213">
        <v>0</v>
      </c>
      <c r="H116" s="212">
        <v>16</v>
      </c>
      <c r="I116" s="213">
        <v>368</v>
      </c>
      <c r="J116" s="212">
        <v>0</v>
      </c>
      <c r="K116" s="213">
        <v>0</v>
      </c>
      <c r="L116" s="212">
        <v>0</v>
      </c>
      <c r="M116" s="212">
        <v>0</v>
      </c>
    </row>
    <row r="117" spans="1:13" ht="30" x14ac:dyDescent="0.25">
      <c r="A117" s="218" t="s">
        <v>1401</v>
      </c>
      <c r="B117" s="212" t="s">
        <v>143</v>
      </c>
      <c r="C117" s="212">
        <v>36</v>
      </c>
      <c r="D117" s="212">
        <v>37</v>
      </c>
      <c r="E117" s="213">
        <v>1332</v>
      </c>
      <c r="F117" s="212">
        <v>36</v>
      </c>
      <c r="G117" s="213">
        <v>1332</v>
      </c>
      <c r="H117" s="212">
        <v>0</v>
      </c>
      <c r="I117" s="212">
        <v>0</v>
      </c>
      <c r="J117" s="212">
        <v>0</v>
      </c>
      <c r="K117" s="212">
        <v>0</v>
      </c>
      <c r="L117" s="212">
        <v>0</v>
      </c>
      <c r="M117" s="212">
        <v>0</v>
      </c>
    </row>
    <row r="118" spans="1:13" x14ac:dyDescent="0.25">
      <c r="A118" s="212" t="s">
        <v>1478</v>
      </c>
      <c r="B118" s="212" t="s">
        <v>143</v>
      </c>
      <c r="C118" s="212">
        <v>2</v>
      </c>
      <c r="D118" s="213">
        <v>9297.6</v>
      </c>
      <c r="E118" s="213">
        <v>18595.2</v>
      </c>
      <c r="F118" s="212">
        <v>1</v>
      </c>
      <c r="G118" s="213">
        <v>9297.6</v>
      </c>
      <c r="H118" s="212">
        <v>1</v>
      </c>
      <c r="I118" s="213">
        <v>9297.6</v>
      </c>
      <c r="J118" s="212">
        <v>0</v>
      </c>
      <c r="K118" s="212">
        <v>0</v>
      </c>
      <c r="L118" s="212">
        <v>0</v>
      </c>
      <c r="M118" s="212">
        <v>0</v>
      </c>
    </row>
    <row r="119" spans="1:13" x14ac:dyDescent="0.25">
      <c r="A119" s="212" t="s">
        <v>1402</v>
      </c>
      <c r="B119" s="212" t="s">
        <v>157</v>
      </c>
      <c r="C119" s="212">
        <v>86</v>
      </c>
      <c r="D119" s="212">
        <v>220</v>
      </c>
      <c r="E119" s="213">
        <v>18920</v>
      </c>
      <c r="F119" s="212">
        <v>86</v>
      </c>
      <c r="G119" s="213">
        <v>18920</v>
      </c>
      <c r="H119" s="212">
        <v>0</v>
      </c>
      <c r="I119" s="212">
        <v>0</v>
      </c>
      <c r="J119" s="212">
        <v>0</v>
      </c>
      <c r="K119" s="212">
        <v>0</v>
      </c>
      <c r="L119" s="212">
        <v>0</v>
      </c>
      <c r="M119" s="212">
        <v>0</v>
      </c>
    </row>
    <row r="120" spans="1:13" x14ac:dyDescent="0.25">
      <c r="A120" s="212" t="s">
        <v>1402</v>
      </c>
      <c r="B120" s="212" t="s">
        <v>157</v>
      </c>
      <c r="C120" s="212">
        <v>224</v>
      </c>
      <c r="D120" s="212">
        <v>220</v>
      </c>
      <c r="E120" s="213">
        <v>49280</v>
      </c>
      <c r="F120" s="212">
        <v>145</v>
      </c>
      <c r="G120" s="213">
        <v>31900</v>
      </c>
      <c r="H120" s="212">
        <v>49</v>
      </c>
      <c r="I120" s="213">
        <v>10780</v>
      </c>
      <c r="J120" s="212">
        <v>30</v>
      </c>
      <c r="K120" s="213">
        <v>6600</v>
      </c>
      <c r="L120" s="212">
        <v>0</v>
      </c>
      <c r="M120" s="212">
        <v>0</v>
      </c>
    </row>
    <row r="121" spans="1:13" x14ac:dyDescent="0.25">
      <c r="A121" s="212" t="s">
        <v>1403</v>
      </c>
      <c r="B121" s="212" t="s">
        <v>157</v>
      </c>
      <c r="C121" s="212">
        <v>300</v>
      </c>
      <c r="D121" s="212">
        <v>230</v>
      </c>
      <c r="E121" s="213">
        <v>69000</v>
      </c>
      <c r="F121" s="212">
        <v>191</v>
      </c>
      <c r="G121" s="213">
        <v>43930</v>
      </c>
      <c r="H121" s="212">
        <v>59</v>
      </c>
      <c r="I121" s="213">
        <v>13570</v>
      </c>
      <c r="J121" s="212">
        <v>50</v>
      </c>
      <c r="K121" s="213">
        <v>11500</v>
      </c>
      <c r="L121" s="212">
        <v>0</v>
      </c>
      <c r="M121" s="213">
        <v>0</v>
      </c>
    </row>
    <row r="122" spans="1:13" x14ac:dyDescent="0.25">
      <c r="A122" s="212" t="s">
        <v>1404</v>
      </c>
      <c r="B122" s="212" t="s">
        <v>140</v>
      </c>
      <c r="C122" s="212">
        <v>119</v>
      </c>
      <c r="D122" s="212">
        <v>180</v>
      </c>
      <c r="E122" s="213">
        <v>21420</v>
      </c>
      <c r="F122" s="212">
        <v>119</v>
      </c>
      <c r="G122" s="213">
        <v>21420</v>
      </c>
      <c r="H122" s="212">
        <v>0</v>
      </c>
      <c r="I122" s="213">
        <v>0</v>
      </c>
      <c r="J122" s="212">
        <v>0</v>
      </c>
      <c r="K122" s="213">
        <v>0</v>
      </c>
      <c r="L122" s="212">
        <v>0</v>
      </c>
      <c r="M122" s="212">
        <v>0</v>
      </c>
    </row>
    <row r="123" spans="1:13" x14ac:dyDescent="0.25">
      <c r="A123" s="212" t="s">
        <v>1479</v>
      </c>
      <c r="B123" s="212" t="s">
        <v>157</v>
      </c>
      <c r="C123" s="212">
        <v>80</v>
      </c>
      <c r="D123" s="212">
        <v>240</v>
      </c>
      <c r="E123" s="213">
        <v>19200</v>
      </c>
      <c r="F123" s="212">
        <v>70</v>
      </c>
      <c r="G123" s="213">
        <v>16800</v>
      </c>
      <c r="H123" s="212">
        <v>10</v>
      </c>
      <c r="I123" s="213">
        <v>2400</v>
      </c>
      <c r="J123" s="212">
        <v>0</v>
      </c>
      <c r="K123" s="213">
        <v>0</v>
      </c>
      <c r="L123" s="212">
        <v>0</v>
      </c>
      <c r="M123" s="212">
        <v>0</v>
      </c>
    </row>
    <row r="124" spans="1:13" x14ac:dyDescent="0.25">
      <c r="A124" s="212" t="s">
        <v>1405</v>
      </c>
      <c r="B124" s="212" t="s">
        <v>143</v>
      </c>
      <c r="C124" s="212">
        <v>13</v>
      </c>
      <c r="D124" s="213">
        <v>500</v>
      </c>
      <c r="E124" s="213">
        <v>6500</v>
      </c>
      <c r="F124" s="212">
        <v>3</v>
      </c>
      <c r="G124" s="213">
        <v>1500</v>
      </c>
      <c r="H124" s="212">
        <v>10</v>
      </c>
      <c r="I124" s="213">
        <v>5000</v>
      </c>
      <c r="J124" s="212">
        <v>0</v>
      </c>
      <c r="K124" s="213">
        <v>0</v>
      </c>
      <c r="L124" s="212">
        <v>0</v>
      </c>
      <c r="M124" s="212">
        <v>0</v>
      </c>
    </row>
    <row r="125" spans="1:13" x14ac:dyDescent="0.25">
      <c r="A125" s="212" t="s">
        <v>1480</v>
      </c>
      <c r="B125" s="212" t="s">
        <v>143</v>
      </c>
      <c r="C125" s="212">
        <v>5</v>
      </c>
      <c r="D125" s="213">
        <v>115</v>
      </c>
      <c r="E125" s="213">
        <v>575</v>
      </c>
      <c r="F125" s="212">
        <v>0</v>
      </c>
      <c r="G125" s="213">
        <v>0</v>
      </c>
      <c r="H125" s="212">
        <v>5</v>
      </c>
      <c r="I125" s="213">
        <v>575</v>
      </c>
      <c r="J125" s="212">
        <v>0</v>
      </c>
      <c r="K125" s="213">
        <v>0</v>
      </c>
      <c r="L125" s="212">
        <v>0</v>
      </c>
      <c r="M125" s="212">
        <v>0</v>
      </c>
    </row>
    <row r="126" spans="1:13" x14ac:dyDescent="0.25">
      <c r="A126" s="212" t="s">
        <v>723</v>
      </c>
      <c r="B126" s="212" t="s">
        <v>140</v>
      </c>
      <c r="C126" s="212">
        <v>5</v>
      </c>
      <c r="D126" s="213">
        <v>135</v>
      </c>
      <c r="E126" s="213">
        <v>675</v>
      </c>
      <c r="F126" s="212">
        <v>5</v>
      </c>
      <c r="G126" s="213">
        <v>675</v>
      </c>
      <c r="H126" s="212">
        <v>0</v>
      </c>
      <c r="I126" s="212">
        <v>0</v>
      </c>
      <c r="J126" s="212">
        <v>0</v>
      </c>
      <c r="K126" s="212">
        <v>0</v>
      </c>
      <c r="L126" s="212">
        <v>0</v>
      </c>
      <c r="M126" s="212">
        <v>0</v>
      </c>
    </row>
    <row r="127" spans="1:13" x14ac:dyDescent="0.25">
      <c r="A127" s="212" t="s">
        <v>1407</v>
      </c>
      <c r="B127" s="212" t="s">
        <v>140</v>
      </c>
      <c r="C127" s="212">
        <v>89</v>
      </c>
      <c r="D127" s="213">
        <v>120</v>
      </c>
      <c r="E127" s="213">
        <v>10680</v>
      </c>
      <c r="F127" s="212">
        <v>43</v>
      </c>
      <c r="G127" s="213">
        <v>5160</v>
      </c>
      <c r="H127" s="212">
        <v>46</v>
      </c>
      <c r="I127" s="213">
        <v>5520</v>
      </c>
      <c r="J127" s="212">
        <v>0</v>
      </c>
      <c r="K127" s="212">
        <v>0</v>
      </c>
      <c r="L127" s="212">
        <v>0</v>
      </c>
      <c r="M127" s="212">
        <v>0</v>
      </c>
    </row>
    <row r="128" spans="1:13" x14ac:dyDescent="0.25">
      <c r="A128" s="212" t="s">
        <v>158</v>
      </c>
      <c r="B128" s="212" t="s">
        <v>142</v>
      </c>
      <c r="C128" s="212">
        <v>4</v>
      </c>
      <c r="D128" s="213">
        <v>10000</v>
      </c>
      <c r="E128" s="213">
        <v>40000</v>
      </c>
      <c r="F128" s="212">
        <v>2</v>
      </c>
      <c r="G128" s="213">
        <v>20000</v>
      </c>
      <c r="H128" s="212">
        <v>2</v>
      </c>
      <c r="I128" s="213">
        <v>20000</v>
      </c>
      <c r="J128" s="212">
        <v>0</v>
      </c>
      <c r="K128" s="212">
        <v>0</v>
      </c>
      <c r="L128" s="212">
        <v>0</v>
      </c>
      <c r="M128" s="212">
        <v>0</v>
      </c>
    </row>
    <row r="129" spans="1:13" x14ac:dyDescent="0.25">
      <c r="A129" s="212" t="s">
        <v>724</v>
      </c>
      <c r="B129" s="212" t="s">
        <v>142</v>
      </c>
      <c r="C129" s="212">
        <v>2</v>
      </c>
      <c r="D129" s="213">
        <v>6500</v>
      </c>
      <c r="E129" s="213">
        <v>13000</v>
      </c>
      <c r="F129" s="212">
        <v>2</v>
      </c>
      <c r="G129" s="213">
        <v>13000</v>
      </c>
      <c r="H129" s="212">
        <v>0</v>
      </c>
      <c r="I129" s="212">
        <v>0</v>
      </c>
      <c r="J129" s="212">
        <v>0</v>
      </c>
      <c r="K129" s="212">
        <v>0</v>
      </c>
      <c r="L129" s="212">
        <v>0</v>
      </c>
      <c r="M129" s="212">
        <v>0</v>
      </c>
    </row>
    <row r="130" spans="1:13" x14ac:dyDescent="0.25">
      <c r="A130" s="212" t="s">
        <v>1408</v>
      </c>
      <c r="B130" s="212" t="s">
        <v>145</v>
      </c>
      <c r="C130" s="212">
        <v>10</v>
      </c>
      <c r="D130" s="213">
        <v>331</v>
      </c>
      <c r="E130" s="213">
        <v>3310</v>
      </c>
      <c r="F130" s="212">
        <v>6</v>
      </c>
      <c r="G130" s="213">
        <v>1986</v>
      </c>
      <c r="H130" s="212">
        <v>4</v>
      </c>
      <c r="I130" s="213">
        <v>1324</v>
      </c>
      <c r="J130" s="212">
        <v>0</v>
      </c>
      <c r="K130" s="213">
        <v>0</v>
      </c>
      <c r="L130" s="212">
        <v>0</v>
      </c>
      <c r="M130" s="212">
        <v>0</v>
      </c>
    </row>
    <row r="131" spans="1:13" x14ac:dyDescent="0.25">
      <c r="A131" s="212" t="s">
        <v>1409</v>
      </c>
      <c r="B131" s="212" t="s">
        <v>143</v>
      </c>
      <c r="C131" s="212">
        <v>37</v>
      </c>
      <c r="D131" s="213">
        <v>35</v>
      </c>
      <c r="E131" s="213">
        <v>1295</v>
      </c>
      <c r="F131" s="212">
        <v>32</v>
      </c>
      <c r="G131" s="213">
        <v>1120</v>
      </c>
      <c r="H131" s="212">
        <v>5</v>
      </c>
      <c r="I131" s="212">
        <v>175</v>
      </c>
      <c r="J131" s="212">
        <v>0</v>
      </c>
      <c r="K131" s="212">
        <v>0</v>
      </c>
      <c r="L131" s="212">
        <v>0</v>
      </c>
      <c r="M131" s="212">
        <v>0</v>
      </c>
    </row>
    <row r="132" spans="1:13" x14ac:dyDescent="0.25">
      <c r="A132" s="212" t="s">
        <v>1410</v>
      </c>
      <c r="B132" s="212" t="s">
        <v>157</v>
      </c>
      <c r="C132" s="212">
        <v>2</v>
      </c>
      <c r="D132" s="213">
        <v>1200</v>
      </c>
      <c r="E132" s="213">
        <v>2400</v>
      </c>
      <c r="F132" s="212">
        <v>1</v>
      </c>
      <c r="G132" s="213">
        <v>1200</v>
      </c>
      <c r="H132" s="212">
        <v>1</v>
      </c>
      <c r="I132" s="213">
        <v>1200</v>
      </c>
      <c r="J132" s="212">
        <v>0</v>
      </c>
      <c r="K132" s="212">
        <v>0</v>
      </c>
      <c r="L132" s="212">
        <v>0</v>
      </c>
      <c r="M132" s="212">
        <v>0</v>
      </c>
    </row>
    <row r="133" spans="1:13" x14ac:dyDescent="0.25">
      <c r="A133" s="212" t="s">
        <v>1411</v>
      </c>
      <c r="B133" s="212" t="s">
        <v>159</v>
      </c>
      <c r="C133" s="212">
        <v>29</v>
      </c>
      <c r="D133" s="212">
        <v>78</v>
      </c>
      <c r="E133" s="213">
        <v>2262</v>
      </c>
      <c r="F133" s="212">
        <v>3</v>
      </c>
      <c r="G133" s="213">
        <v>234</v>
      </c>
      <c r="H133" s="212">
        <v>26</v>
      </c>
      <c r="I133" s="213">
        <v>2028</v>
      </c>
      <c r="J133" s="212">
        <v>0</v>
      </c>
      <c r="K133" s="213">
        <v>0</v>
      </c>
      <c r="L133" s="212">
        <v>0</v>
      </c>
      <c r="M133" s="212">
        <v>0</v>
      </c>
    </row>
    <row r="134" spans="1:13" ht="15.75" x14ac:dyDescent="0.25">
      <c r="A134" s="214" t="s">
        <v>1412</v>
      </c>
      <c r="B134" s="212" t="s">
        <v>159</v>
      </c>
      <c r="C134" s="212">
        <v>17</v>
      </c>
      <c r="D134" s="213">
        <v>115</v>
      </c>
      <c r="E134" s="213">
        <v>1955</v>
      </c>
      <c r="F134" s="212">
        <v>11</v>
      </c>
      <c r="G134" s="213">
        <v>1265</v>
      </c>
      <c r="H134" s="212">
        <v>6</v>
      </c>
      <c r="I134" s="213">
        <v>690</v>
      </c>
      <c r="J134" s="212">
        <v>0</v>
      </c>
      <c r="K134" s="212">
        <v>0</v>
      </c>
      <c r="L134" s="212">
        <v>0</v>
      </c>
      <c r="M134" s="212">
        <v>0</v>
      </c>
    </row>
    <row r="135" spans="1:13" x14ac:dyDescent="0.25">
      <c r="A135" s="212" t="s">
        <v>160</v>
      </c>
      <c r="B135" s="212" t="s">
        <v>145</v>
      </c>
      <c r="C135" s="212">
        <v>8</v>
      </c>
      <c r="D135" s="213">
        <v>48</v>
      </c>
      <c r="E135" s="213">
        <v>384</v>
      </c>
      <c r="F135" s="212">
        <v>3</v>
      </c>
      <c r="G135" s="213">
        <v>144</v>
      </c>
      <c r="H135" s="212">
        <v>5</v>
      </c>
      <c r="I135" s="213">
        <v>240</v>
      </c>
      <c r="J135" s="212">
        <v>0</v>
      </c>
      <c r="K135" s="213">
        <v>0</v>
      </c>
      <c r="L135" s="212">
        <v>0</v>
      </c>
      <c r="M135" s="212">
        <v>0</v>
      </c>
    </row>
    <row r="136" spans="1:13" x14ac:dyDescent="0.25">
      <c r="A136" s="212" t="s">
        <v>1481</v>
      </c>
      <c r="B136" s="212" t="s">
        <v>145</v>
      </c>
      <c r="C136" s="212">
        <v>31</v>
      </c>
      <c r="D136" s="213">
        <v>45</v>
      </c>
      <c r="E136" s="213">
        <v>1395</v>
      </c>
      <c r="F136" s="212">
        <v>21</v>
      </c>
      <c r="G136" s="213">
        <v>945</v>
      </c>
      <c r="H136" s="212">
        <v>10</v>
      </c>
      <c r="I136" s="212">
        <v>450</v>
      </c>
      <c r="J136" s="212">
        <v>0</v>
      </c>
      <c r="K136" s="212">
        <v>0</v>
      </c>
      <c r="L136" s="212">
        <v>0</v>
      </c>
      <c r="M136" s="212">
        <v>0</v>
      </c>
    </row>
    <row r="137" spans="1:13" x14ac:dyDescent="0.25">
      <c r="A137" s="212" t="s">
        <v>725</v>
      </c>
      <c r="B137" s="212" t="s">
        <v>145</v>
      </c>
      <c r="C137" s="212">
        <v>10</v>
      </c>
      <c r="D137" s="213">
        <v>36</v>
      </c>
      <c r="E137" s="213">
        <v>360</v>
      </c>
      <c r="F137" s="212">
        <v>0</v>
      </c>
      <c r="G137" s="213">
        <v>0</v>
      </c>
      <c r="H137" s="212">
        <v>10</v>
      </c>
      <c r="I137" s="212">
        <v>360</v>
      </c>
      <c r="J137" s="212">
        <v>0</v>
      </c>
      <c r="K137" s="212">
        <v>0</v>
      </c>
      <c r="L137" s="212">
        <v>0</v>
      </c>
      <c r="M137" s="212">
        <v>0</v>
      </c>
    </row>
    <row r="138" spans="1:13" x14ac:dyDescent="0.25">
      <c r="A138" s="212" t="s">
        <v>1482</v>
      </c>
      <c r="B138" s="212" t="s">
        <v>145</v>
      </c>
      <c r="C138" s="212">
        <v>10</v>
      </c>
      <c r="D138" s="213">
        <v>65</v>
      </c>
      <c r="E138" s="213">
        <v>650</v>
      </c>
      <c r="F138" s="212">
        <v>10</v>
      </c>
      <c r="G138" s="213">
        <v>650</v>
      </c>
      <c r="H138" s="212">
        <v>0</v>
      </c>
      <c r="I138" s="212">
        <v>0</v>
      </c>
      <c r="J138" s="212">
        <v>0</v>
      </c>
      <c r="K138" s="212">
        <v>0</v>
      </c>
      <c r="L138" s="212">
        <v>0</v>
      </c>
      <c r="M138" s="212">
        <v>0</v>
      </c>
    </row>
    <row r="139" spans="1:13" x14ac:dyDescent="0.25">
      <c r="A139" s="212" t="s">
        <v>1414</v>
      </c>
      <c r="B139" s="212" t="s">
        <v>145</v>
      </c>
      <c r="C139" s="212">
        <v>18</v>
      </c>
      <c r="D139" s="213">
        <v>60</v>
      </c>
      <c r="E139" s="213">
        <v>1080</v>
      </c>
      <c r="F139" s="212">
        <v>13</v>
      </c>
      <c r="G139" s="213">
        <v>780</v>
      </c>
      <c r="H139" s="212">
        <v>5</v>
      </c>
      <c r="I139" s="212">
        <v>300</v>
      </c>
      <c r="J139" s="212">
        <v>0</v>
      </c>
      <c r="K139" s="212">
        <v>0</v>
      </c>
      <c r="L139" s="212">
        <v>0</v>
      </c>
      <c r="M139" s="212">
        <v>0</v>
      </c>
    </row>
    <row r="140" spans="1:13" x14ac:dyDescent="0.25">
      <c r="A140" s="212" t="s">
        <v>1483</v>
      </c>
      <c r="B140" s="212" t="s">
        <v>145</v>
      </c>
      <c r="C140" s="212">
        <v>7</v>
      </c>
      <c r="D140" s="213">
        <v>175</v>
      </c>
      <c r="E140" s="213">
        <v>1225</v>
      </c>
      <c r="F140" s="212">
        <v>7</v>
      </c>
      <c r="G140" s="213">
        <v>1225</v>
      </c>
      <c r="H140" s="212">
        <v>0</v>
      </c>
      <c r="I140" s="213">
        <v>0</v>
      </c>
      <c r="J140" s="212">
        <v>0</v>
      </c>
      <c r="K140" s="212">
        <v>0</v>
      </c>
      <c r="L140" s="212">
        <v>0</v>
      </c>
      <c r="M140" s="212">
        <v>0</v>
      </c>
    </row>
    <row r="141" spans="1:13" x14ac:dyDescent="0.25">
      <c r="A141" s="212" t="s">
        <v>1415</v>
      </c>
      <c r="B141" s="212" t="s">
        <v>145</v>
      </c>
      <c r="C141" s="212">
        <v>11</v>
      </c>
      <c r="D141" s="213">
        <v>123</v>
      </c>
      <c r="E141" s="213">
        <v>1353</v>
      </c>
      <c r="F141" s="212">
        <v>11</v>
      </c>
      <c r="G141" s="213">
        <v>1353</v>
      </c>
      <c r="H141" s="212">
        <v>0</v>
      </c>
      <c r="I141" s="212">
        <v>0</v>
      </c>
      <c r="J141" s="212">
        <v>0</v>
      </c>
      <c r="K141" s="212">
        <v>0</v>
      </c>
      <c r="L141" s="212">
        <v>0</v>
      </c>
      <c r="M141" s="212">
        <v>0</v>
      </c>
    </row>
    <row r="142" spans="1:13" x14ac:dyDescent="0.25">
      <c r="A142" s="212" t="s">
        <v>1484</v>
      </c>
      <c r="B142" s="212" t="s">
        <v>145</v>
      </c>
      <c r="C142" s="212">
        <v>129</v>
      </c>
      <c r="D142" s="213">
        <v>38</v>
      </c>
      <c r="E142" s="213">
        <v>4902</v>
      </c>
      <c r="F142" s="212">
        <v>82</v>
      </c>
      <c r="G142" s="213">
        <v>3116</v>
      </c>
      <c r="H142" s="212">
        <v>22</v>
      </c>
      <c r="I142" s="213">
        <v>836</v>
      </c>
      <c r="J142" s="212">
        <v>25</v>
      </c>
      <c r="K142" s="213">
        <v>950</v>
      </c>
      <c r="L142" s="212">
        <v>0</v>
      </c>
      <c r="M142" s="212">
        <v>0</v>
      </c>
    </row>
    <row r="143" spans="1:13" x14ac:dyDescent="0.25">
      <c r="A143" s="212" t="s">
        <v>1417</v>
      </c>
      <c r="B143" s="212" t="s">
        <v>145</v>
      </c>
      <c r="C143" s="212">
        <v>66</v>
      </c>
      <c r="D143" s="212">
        <v>38</v>
      </c>
      <c r="E143" s="213">
        <v>2508</v>
      </c>
      <c r="F143" s="212">
        <v>56</v>
      </c>
      <c r="G143" s="213">
        <v>2128</v>
      </c>
      <c r="H143" s="212">
        <v>10</v>
      </c>
      <c r="I143" s="213">
        <v>380</v>
      </c>
      <c r="J143" s="212">
        <v>0</v>
      </c>
      <c r="K143" s="213">
        <v>0</v>
      </c>
      <c r="L143" s="212">
        <v>0</v>
      </c>
      <c r="M143" s="212">
        <v>0</v>
      </c>
    </row>
    <row r="144" spans="1:13" x14ac:dyDescent="0.25">
      <c r="A144" s="212" t="s">
        <v>1418</v>
      </c>
      <c r="B144" s="212" t="s">
        <v>145</v>
      </c>
      <c r="C144" s="212">
        <v>37</v>
      </c>
      <c r="D144" s="212">
        <v>38</v>
      </c>
      <c r="E144" s="213">
        <v>1406</v>
      </c>
      <c r="F144" s="212">
        <v>27</v>
      </c>
      <c r="G144" s="213">
        <v>1026</v>
      </c>
      <c r="H144" s="212">
        <v>10</v>
      </c>
      <c r="I144" s="213">
        <v>380</v>
      </c>
      <c r="J144" s="212">
        <v>0</v>
      </c>
      <c r="K144" s="213">
        <v>0</v>
      </c>
      <c r="L144" s="212">
        <v>0</v>
      </c>
      <c r="M144" s="212">
        <v>0</v>
      </c>
    </row>
    <row r="145" spans="1:17" x14ac:dyDescent="0.25">
      <c r="A145" s="212" t="s">
        <v>1419</v>
      </c>
      <c r="B145" s="212" t="s">
        <v>142</v>
      </c>
      <c r="C145" s="212">
        <v>9</v>
      </c>
      <c r="D145" s="213">
        <v>2500</v>
      </c>
      <c r="E145" s="213">
        <v>22500</v>
      </c>
      <c r="F145" s="212">
        <v>3</v>
      </c>
      <c r="G145" s="213">
        <v>7500</v>
      </c>
      <c r="H145" s="212">
        <v>6</v>
      </c>
      <c r="I145" s="213">
        <v>15000</v>
      </c>
      <c r="J145" s="212">
        <v>0</v>
      </c>
      <c r="K145" s="213">
        <v>0</v>
      </c>
      <c r="L145" s="212">
        <v>0</v>
      </c>
      <c r="M145" s="212">
        <v>0</v>
      </c>
    </row>
    <row r="146" spans="1:17" x14ac:dyDescent="0.25">
      <c r="A146" s="212" t="s">
        <v>726</v>
      </c>
      <c r="B146" s="212" t="s">
        <v>152</v>
      </c>
      <c r="C146" s="212">
        <v>1</v>
      </c>
      <c r="D146" s="213">
        <v>12800</v>
      </c>
      <c r="E146" s="213">
        <v>12800</v>
      </c>
      <c r="F146" s="212">
        <v>0</v>
      </c>
      <c r="G146" s="213">
        <v>0</v>
      </c>
      <c r="H146" s="212">
        <v>1</v>
      </c>
      <c r="I146" s="213">
        <v>12800</v>
      </c>
      <c r="J146" s="212">
        <v>0</v>
      </c>
      <c r="K146" s="213">
        <v>0</v>
      </c>
      <c r="L146" s="212">
        <v>0</v>
      </c>
      <c r="M146" s="212">
        <v>0</v>
      </c>
    </row>
    <row r="147" spans="1:17" x14ac:dyDescent="0.25">
      <c r="A147" s="212" t="s">
        <v>1421</v>
      </c>
      <c r="B147" s="212" t="s">
        <v>145</v>
      </c>
      <c r="C147" s="212">
        <v>2</v>
      </c>
      <c r="D147" s="213">
        <v>24.9</v>
      </c>
      <c r="E147" s="213">
        <v>49.8</v>
      </c>
      <c r="F147" s="212">
        <v>0</v>
      </c>
      <c r="G147" s="213">
        <v>0</v>
      </c>
      <c r="H147" s="212">
        <v>2</v>
      </c>
      <c r="I147" s="212">
        <v>49.8</v>
      </c>
      <c r="J147" s="212">
        <v>0</v>
      </c>
      <c r="K147" s="212">
        <v>0</v>
      </c>
      <c r="L147" s="212">
        <v>0</v>
      </c>
      <c r="M147" s="212">
        <v>0</v>
      </c>
    </row>
    <row r="148" spans="1:17" x14ac:dyDescent="0.25">
      <c r="A148" s="212" t="s">
        <v>727</v>
      </c>
      <c r="B148" s="212" t="s">
        <v>143</v>
      </c>
      <c r="C148" s="212">
        <v>5</v>
      </c>
      <c r="D148" s="213">
        <v>45</v>
      </c>
      <c r="E148" s="213">
        <v>225</v>
      </c>
      <c r="F148" s="212">
        <v>5</v>
      </c>
      <c r="G148" s="213">
        <v>225</v>
      </c>
      <c r="H148" s="212">
        <v>0</v>
      </c>
      <c r="I148" s="213">
        <v>0</v>
      </c>
      <c r="J148" s="212">
        <v>0</v>
      </c>
      <c r="K148" s="213">
        <v>0</v>
      </c>
      <c r="L148" s="212">
        <v>0</v>
      </c>
      <c r="M148" s="212">
        <v>0</v>
      </c>
    </row>
    <row r="149" spans="1:17" x14ac:dyDescent="0.25">
      <c r="A149" s="212" t="s">
        <v>1422</v>
      </c>
      <c r="B149" s="212" t="s">
        <v>143</v>
      </c>
      <c r="C149" s="212">
        <v>44</v>
      </c>
      <c r="D149" s="213">
        <v>40</v>
      </c>
      <c r="E149" s="213">
        <v>1760</v>
      </c>
      <c r="F149" s="212">
        <v>20</v>
      </c>
      <c r="G149" s="213">
        <v>800</v>
      </c>
      <c r="H149" s="212">
        <v>24</v>
      </c>
      <c r="I149" s="213">
        <v>960</v>
      </c>
      <c r="J149" s="212">
        <v>0</v>
      </c>
      <c r="K149" s="213">
        <v>0</v>
      </c>
      <c r="L149" s="212">
        <v>0</v>
      </c>
      <c r="M149" s="212">
        <v>0</v>
      </c>
    </row>
    <row r="150" spans="1:17" x14ac:dyDescent="0.25">
      <c r="A150" s="212" t="s">
        <v>1485</v>
      </c>
      <c r="B150" s="212" t="s">
        <v>142</v>
      </c>
      <c r="C150" s="212">
        <v>1</v>
      </c>
      <c r="D150" s="213">
        <v>1100</v>
      </c>
      <c r="E150" s="213">
        <v>1100</v>
      </c>
      <c r="F150" s="212">
        <v>0</v>
      </c>
      <c r="G150" s="213">
        <v>0</v>
      </c>
      <c r="H150" s="212">
        <v>1</v>
      </c>
      <c r="I150" s="213">
        <v>1100</v>
      </c>
      <c r="J150" s="212">
        <v>0</v>
      </c>
      <c r="K150" s="212">
        <v>0</v>
      </c>
      <c r="L150" s="212">
        <v>0</v>
      </c>
      <c r="M150" s="212">
        <v>0</v>
      </c>
    </row>
    <row r="151" spans="1:17" x14ac:dyDescent="0.25">
      <c r="A151" s="212" t="s">
        <v>1423</v>
      </c>
      <c r="B151" s="212" t="s">
        <v>145</v>
      </c>
      <c r="C151" s="212">
        <v>7</v>
      </c>
      <c r="D151" s="213">
        <v>168</v>
      </c>
      <c r="E151" s="213">
        <v>1176</v>
      </c>
      <c r="F151" s="212">
        <v>7</v>
      </c>
      <c r="G151" s="213">
        <v>1176</v>
      </c>
      <c r="H151" s="212">
        <v>0</v>
      </c>
      <c r="I151" s="213">
        <v>0</v>
      </c>
      <c r="J151" s="212">
        <v>0</v>
      </c>
      <c r="K151" s="213">
        <v>0</v>
      </c>
      <c r="L151" s="212">
        <v>0</v>
      </c>
      <c r="M151" s="212">
        <v>0</v>
      </c>
    </row>
    <row r="152" spans="1:17" x14ac:dyDescent="0.25">
      <c r="A152" s="212" t="s">
        <v>728</v>
      </c>
      <c r="B152" s="212" t="s">
        <v>143</v>
      </c>
      <c r="C152" s="212">
        <v>2</v>
      </c>
      <c r="D152" s="213">
        <v>335</v>
      </c>
      <c r="E152" s="213">
        <v>670</v>
      </c>
      <c r="F152" s="212">
        <v>2</v>
      </c>
      <c r="G152" s="213">
        <v>670</v>
      </c>
      <c r="H152" s="212">
        <v>0</v>
      </c>
      <c r="I152" s="213">
        <v>0</v>
      </c>
      <c r="J152" s="212">
        <v>0</v>
      </c>
      <c r="K152" s="213">
        <v>0</v>
      </c>
      <c r="L152" s="212">
        <v>0</v>
      </c>
      <c r="M152" s="212">
        <v>0</v>
      </c>
    </row>
    <row r="153" spans="1:17" x14ac:dyDescent="0.25">
      <c r="A153" s="212" t="s">
        <v>729</v>
      </c>
      <c r="B153" s="212" t="s">
        <v>157</v>
      </c>
      <c r="C153" s="212">
        <v>8</v>
      </c>
      <c r="D153" s="213">
        <v>30</v>
      </c>
      <c r="E153" s="213">
        <v>240</v>
      </c>
      <c r="F153" s="212">
        <v>8</v>
      </c>
      <c r="G153" s="213">
        <v>240</v>
      </c>
      <c r="H153" s="212">
        <v>0</v>
      </c>
      <c r="I153" s="213">
        <v>0</v>
      </c>
      <c r="J153" s="212">
        <v>0</v>
      </c>
      <c r="K153" s="213">
        <v>0</v>
      </c>
      <c r="L153" s="212">
        <v>0</v>
      </c>
      <c r="M153" s="212">
        <v>0</v>
      </c>
    </row>
    <row r="154" spans="1:17" x14ac:dyDescent="0.25">
      <c r="A154" s="212" t="s">
        <v>1424</v>
      </c>
      <c r="B154" s="212" t="s">
        <v>145</v>
      </c>
      <c r="C154" s="212">
        <v>42</v>
      </c>
      <c r="D154" s="213">
        <v>12</v>
      </c>
      <c r="E154" s="213">
        <v>504</v>
      </c>
      <c r="F154" s="212">
        <v>32</v>
      </c>
      <c r="G154" s="213">
        <v>384</v>
      </c>
      <c r="H154" s="212">
        <v>10</v>
      </c>
      <c r="I154" s="213">
        <v>120</v>
      </c>
      <c r="J154" s="212">
        <v>0</v>
      </c>
      <c r="K154" s="213">
        <v>0</v>
      </c>
      <c r="L154" s="212">
        <v>0</v>
      </c>
      <c r="M154" s="212">
        <v>0</v>
      </c>
      <c r="O154" s="271"/>
      <c r="P154" s="271"/>
      <c r="Q154" s="271"/>
    </row>
    <row r="155" spans="1:17" s="271" customFormat="1" ht="19.5" customHeight="1" x14ac:dyDescent="0.25">
      <c r="A155" s="224" t="s">
        <v>1425</v>
      </c>
      <c r="B155" s="269" t="s">
        <v>145</v>
      </c>
      <c r="C155" s="269">
        <v>20</v>
      </c>
      <c r="D155" s="270">
        <v>7</v>
      </c>
      <c r="E155" s="270">
        <v>140</v>
      </c>
      <c r="F155" s="269">
        <v>0</v>
      </c>
      <c r="G155" s="270">
        <v>0</v>
      </c>
      <c r="H155" s="269">
        <v>20</v>
      </c>
      <c r="I155" s="269">
        <v>140</v>
      </c>
      <c r="J155" s="269">
        <v>0</v>
      </c>
      <c r="K155" s="269">
        <v>0</v>
      </c>
      <c r="L155" s="269">
        <v>0</v>
      </c>
      <c r="M155" s="269">
        <v>0</v>
      </c>
      <c r="O155"/>
      <c r="P155"/>
      <c r="Q155"/>
    </row>
    <row r="156" spans="1:17" x14ac:dyDescent="0.25">
      <c r="A156" s="212" t="s">
        <v>161</v>
      </c>
      <c r="B156" s="212" t="s">
        <v>140</v>
      </c>
      <c r="C156" s="212">
        <v>38</v>
      </c>
      <c r="D156" s="213">
        <v>95</v>
      </c>
      <c r="E156" s="213">
        <v>3610</v>
      </c>
      <c r="F156" s="212">
        <v>0</v>
      </c>
      <c r="G156" s="213">
        <v>0</v>
      </c>
      <c r="H156" s="212">
        <v>26</v>
      </c>
      <c r="I156" s="213">
        <v>2470</v>
      </c>
      <c r="J156" s="212">
        <v>12</v>
      </c>
      <c r="K156" s="213">
        <v>1140</v>
      </c>
      <c r="L156" s="212">
        <v>0</v>
      </c>
      <c r="M156" s="212">
        <v>0</v>
      </c>
    </row>
    <row r="157" spans="1:17" x14ac:dyDescent="0.25">
      <c r="A157" s="212" t="s">
        <v>1486</v>
      </c>
      <c r="B157" s="212" t="s">
        <v>148</v>
      </c>
      <c r="C157" s="212">
        <v>20</v>
      </c>
      <c r="D157" s="213">
        <v>54.6</v>
      </c>
      <c r="E157" s="213">
        <v>1092</v>
      </c>
      <c r="F157" s="212">
        <v>20</v>
      </c>
      <c r="G157" s="213">
        <v>1092</v>
      </c>
      <c r="H157" s="212">
        <v>0</v>
      </c>
      <c r="I157" s="212">
        <v>0</v>
      </c>
      <c r="J157" s="212">
        <v>0</v>
      </c>
      <c r="K157" s="212">
        <v>0</v>
      </c>
      <c r="L157" s="212">
        <v>0</v>
      </c>
      <c r="M157" s="212">
        <v>0</v>
      </c>
    </row>
    <row r="158" spans="1:17" x14ac:dyDescent="0.25">
      <c r="A158" s="212" t="s">
        <v>1427</v>
      </c>
      <c r="B158" s="212" t="s">
        <v>148</v>
      </c>
      <c r="C158" s="212">
        <v>45</v>
      </c>
      <c r="D158" s="213">
        <v>106.6</v>
      </c>
      <c r="E158" s="213">
        <v>4797</v>
      </c>
      <c r="F158" s="212">
        <v>45</v>
      </c>
      <c r="G158" s="213">
        <v>4797</v>
      </c>
      <c r="H158" s="212">
        <v>0</v>
      </c>
      <c r="I158" s="213">
        <v>0</v>
      </c>
      <c r="J158" s="212">
        <v>0</v>
      </c>
      <c r="K158" s="213">
        <v>0</v>
      </c>
      <c r="L158" s="212">
        <v>0</v>
      </c>
      <c r="M158" s="212">
        <v>0</v>
      </c>
    </row>
    <row r="159" spans="1:17" x14ac:dyDescent="0.25">
      <c r="A159" s="212" t="s">
        <v>1487</v>
      </c>
      <c r="B159" s="212" t="s">
        <v>148</v>
      </c>
      <c r="C159" s="212">
        <v>10</v>
      </c>
      <c r="D159" s="213">
        <v>62</v>
      </c>
      <c r="E159" s="213">
        <v>620</v>
      </c>
      <c r="F159" s="212">
        <v>10</v>
      </c>
      <c r="G159" s="213">
        <v>620</v>
      </c>
      <c r="H159" s="212">
        <v>0</v>
      </c>
      <c r="I159" s="213">
        <v>0</v>
      </c>
      <c r="J159" s="212">
        <v>0</v>
      </c>
      <c r="K159" s="212">
        <v>0</v>
      </c>
      <c r="L159" s="212">
        <v>0</v>
      </c>
      <c r="M159" s="212">
        <v>0</v>
      </c>
    </row>
    <row r="160" spans="1:17" x14ac:dyDescent="0.25">
      <c r="A160" s="212" t="s">
        <v>1428</v>
      </c>
      <c r="B160" s="212" t="s">
        <v>148</v>
      </c>
      <c r="C160" s="212">
        <v>60</v>
      </c>
      <c r="D160" s="213">
        <v>19</v>
      </c>
      <c r="E160" s="213">
        <v>1140</v>
      </c>
      <c r="F160" s="212">
        <v>10</v>
      </c>
      <c r="G160" s="213">
        <v>190</v>
      </c>
      <c r="H160" s="212">
        <v>50</v>
      </c>
      <c r="I160" s="212">
        <v>950</v>
      </c>
      <c r="J160" s="212">
        <v>0</v>
      </c>
      <c r="K160" s="212">
        <v>0</v>
      </c>
      <c r="L160" s="212">
        <v>0</v>
      </c>
      <c r="M160" s="212">
        <v>0</v>
      </c>
    </row>
    <row r="161" spans="1:13" x14ac:dyDescent="0.25">
      <c r="A161" s="212" t="s">
        <v>1429</v>
      </c>
      <c r="B161" s="212" t="s">
        <v>148</v>
      </c>
      <c r="C161" s="212">
        <v>42</v>
      </c>
      <c r="D161" s="213">
        <v>60</v>
      </c>
      <c r="E161" s="213">
        <v>2520</v>
      </c>
      <c r="F161" s="212">
        <v>42</v>
      </c>
      <c r="G161" s="213">
        <v>2520</v>
      </c>
      <c r="H161" s="212">
        <v>0</v>
      </c>
      <c r="I161" s="212">
        <v>0</v>
      </c>
      <c r="J161" s="212">
        <v>0</v>
      </c>
      <c r="K161" s="213">
        <v>0</v>
      </c>
      <c r="L161" s="212">
        <v>0</v>
      </c>
      <c r="M161" s="212">
        <v>0</v>
      </c>
    </row>
    <row r="162" spans="1:13" x14ac:dyDescent="0.25">
      <c r="A162" s="212" t="s">
        <v>1488</v>
      </c>
      <c r="B162" s="212" t="s">
        <v>145</v>
      </c>
      <c r="C162" s="212">
        <v>14</v>
      </c>
      <c r="D162" s="213">
        <v>7000</v>
      </c>
      <c r="E162" s="213">
        <v>98000</v>
      </c>
      <c r="F162" s="212">
        <v>14</v>
      </c>
      <c r="G162" s="213">
        <v>98000</v>
      </c>
      <c r="H162" s="212">
        <v>0</v>
      </c>
      <c r="I162" s="213">
        <v>0</v>
      </c>
      <c r="J162" s="212">
        <v>0</v>
      </c>
      <c r="K162" s="213">
        <v>0</v>
      </c>
      <c r="L162" s="212">
        <v>0</v>
      </c>
      <c r="M162" s="212">
        <v>0</v>
      </c>
    </row>
    <row r="163" spans="1:13" x14ac:dyDescent="0.25">
      <c r="A163" s="212" t="s">
        <v>730</v>
      </c>
      <c r="B163" s="212" t="s">
        <v>148</v>
      </c>
      <c r="C163" s="212">
        <v>1</v>
      </c>
      <c r="D163" s="213">
        <v>785</v>
      </c>
      <c r="E163" s="213">
        <v>785</v>
      </c>
      <c r="F163" s="212">
        <v>1</v>
      </c>
      <c r="G163" s="213">
        <v>785</v>
      </c>
      <c r="H163" s="212">
        <v>0</v>
      </c>
      <c r="I163" s="212">
        <v>0</v>
      </c>
      <c r="J163" s="212">
        <v>0</v>
      </c>
      <c r="K163" s="213">
        <v>0</v>
      </c>
      <c r="L163" s="212">
        <v>0</v>
      </c>
      <c r="M163" s="212">
        <v>0</v>
      </c>
    </row>
    <row r="164" spans="1:13" x14ac:dyDescent="0.25">
      <c r="A164" s="212" t="s">
        <v>731</v>
      </c>
      <c r="B164" s="212" t="s">
        <v>142</v>
      </c>
      <c r="C164" s="212">
        <v>1</v>
      </c>
      <c r="D164" s="213">
        <v>3000</v>
      </c>
      <c r="E164" s="213">
        <v>3000</v>
      </c>
      <c r="F164" s="212">
        <v>0</v>
      </c>
      <c r="G164" s="213">
        <v>0</v>
      </c>
      <c r="H164" s="212">
        <v>1</v>
      </c>
      <c r="I164" s="213">
        <v>3000</v>
      </c>
      <c r="J164" s="212">
        <v>0</v>
      </c>
      <c r="K164" s="213">
        <v>0</v>
      </c>
      <c r="L164" s="212">
        <v>0</v>
      </c>
      <c r="M164" s="212">
        <v>0</v>
      </c>
    </row>
    <row r="165" spans="1:13" x14ac:dyDescent="0.25">
      <c r="A165" s="212" t="s">
        <v>162</v>
      </c>
      <c r="B165" s="212" t="s">
        <v>142</v>
      </c>
      <c r="C165" s="212">
        <v>14</v>
      </c>
      <c r="D165" s="213">
        <v>3250</v>
      </c>
      <c r="E165" s="213">
        <v>45500</v>
      </c>
      <c r="F165" s="212">
        <v>3</v>
      </c>
      <c r="G165" s="213">
        <v>9750</v>
      </c>
      <c r="H165" s="212">
        <v>11</v>
      </c>
      <c r="I165" s="213">
        <v>35750</v>
      </c>
      <c r="J165" s="212">
        <v>0</v>
      </c>
      <c r="K165" s="212">
        <v>0</v>
      </c>
      <c r="L165" s="212">
        <v>0</v>
      </c>
      <c r="M165" s="212">
        <v>0</v>
      </c>
    </row>
    <row r="166" spans="1:13" x14ac:dyDescent="0.25">
      <c r="A166" s="212" t="s">
        <v>732</v>
      </c>
      <c r="B166" s="212" t="s">
        <v>142</v>
      </c>
      <c r="C166" s="212">
        <v>2</v>
      </c>
      <c r="D166" s="213">
        <v>4000</v>
      </c>
      <c r="E166" s="213">
        <v>8000</v>
      </c>
      <c r="F166" s="212">
        <v>2</v>
      </c>
      <c r="G166" s="213">
        <v>8000</v>
      </c>
      <c r="H166" s="212">
        <v>0</v>
      </c>
      <c r="I166" s="213">
        <v>0</v>
      </c>
      <c r="J166" s="212">
        <v>0</v>
      </c>
      <c r="K166" s="212">
        <v>0</v>
      </c>
      <c r="L166" s="212">
        <v>0</v>
      </c>
      <c r="M166" s="212">
        <v>0</v>
      </c>
    </row>
    <row r="167" spans="1:13" x14ac:dyDescent="0.25">
      <c r="A167" s="212" t="s">
        <v>1489</v>
      </c>
      <c r="B167" s="212" t="s">
        <v>142</v>
      </c>
      <c r="C167" s="212">
        <v>4</v>
      </c>
      <c r="D167" s="213">
        <v>10000</v>
      </c>
      <c r="E167" s="213">
        <v>40000</v>
      </c>
      <c r="F167" s="212">
        <v>2</v>
      </c>
      <c r="G167" s="213">
        <v>20000</v>
      </c>
      <c r="H167" s="212">
        <v>2</v>
      </c>
      <c r="I167" s="213">
        <v>20000</v>
      </c>
      <c r="J167" s="212">
        <v>0</v>
      </c>
      <c r="K167" s="213">
        <v>0</v>
      </c>
      <c r="L167" s="212">
        <v>0</v>
      </c>
      <c r="M167" s="212">
        <v>0</v>
      </c>
    </row>
    <row r="168" spans="1:13" x14ac:dyDescent="0.25">
      <c r="A168" s="212" t="s">
        <v>733</v>
      </c>
      <c r="B168" s="212" t="s">
        <v>142</v>
      </c>
      <c r="C168" s="212">
        <v>2</v>
      </c>
      <c r="D168" s="213">
        <v>2050</v>
      </c>
      <c r="E168" s="213">
        <v>4100</v>
      </c>
      <c r="F168" s="212">
        <v>1</v>
      </c>
      <c r="G168" s="213">
        <v>2050</v>
      </c>
      <c r="H168" s="212">
        <v>1</v>
      </c>
      <c r="I168" s="213">
        <v>2050</v>
      </c>
      <c r="J168" s="212">
        <v>0</v>
      </c>
      <c r="K168" s="213">
        <v>0</v>
      </c>
      <c r="L168" s="212">
        <v>0</v>
      </c>
      <c r="M168" s="212">
        <v>0</v>
      </c>
    </row>
    <row r="169" spans="1:13" x14ac:dyDescent="0.25">
      <c r="A169" s="212" t="s">
        <v>734</v>
      </c>
      <c r="B169" s="212" t="s">
        <v>156</v>
      </c>
      <c r="C169" s="212">
        <v>15</v>
      </c>
      <c r="D169" s="213">
        <v>30</v>
      </c>
      <c r="E169" s="213">
        <v>450</v>
      </c>
      <c r="F169" s="212">
        <v>15</v>
      </c>
      <c r="G169" s="213">
        <v>450</v>
      </c>
      <c r="H169" s="212">
        <v>0</v>
      </c>
      <c r="I169" s="213">
        <v>0</v>
      </c>
      <c r="J169" s="212">
        <v>0</v>
      </c>
      <c r="K169" s="213">
        <v>0</v>
      </c>
      <c r="L169" s="212">
        <v>0</v>
      </c>
      <c r="M169" s="212">
        <v>0</v>
      </c>
    </row>
    <row r="170" spans="1:13" x14ac:dyDescent="0.25">
      <c r="A170" s="212" t="s">
        <v>735</v>
      </c>
      <c r="B170" s="212" t="s">
        <v>142</v>
      </c>
      <c r="C170" s="212">
        <v>1</v>
      </c>
      <c r="D170" s="213">
        <v>2070</v>
      </c>
      <c r="E170" s="213">
        <v>2070</v>
      </c>
      <c r="F170" s="212">
        <v>0</v>
      </c>
      <c r="G170" s="213">
        <v>0</v>
      </c>
      <c r="H170" s="212">
        <v>1</v>
      </c>
      <c r="I170" s="213">
        <v>2070</v>
      </c>
      <c r="J170" s="212">
        <v>0</v>
      </c>
      <c r="K170" s="213">
        <v>0</v>
      </c>
      <c r="L170" s="212">
        <v>0</v>
      </c>
      <c r="M170" s="212">
        <v>0</v>
      </c>
    </row>
    <row r="171" spans="1:13" ht="18.75" x14ac:dyDescent="0.3">
      <c r="A171" s="322" t="s">
        <v>101</v>
      </c>
      <c r="B171" s="323"/>
      <c r="C171" s="212"/>
      <c r="D171" s="212"/>
      <c r="E171" s="233">
        <f>SUM(E2:E170)</f>
        <v>1363122.9100000001</v>
      </c>
      <c r="F171" s="212"/>
      <c r="G171" s="212"/>
      <c r="H171" s="212"/>
      <c r="I171" s="212"/>
      <c r="J171" s="212"/>
      <c r="K171" s="212"/>
      <c r="L171" s="212"/>
      <c r="M171" s="212"/>
    </row>
  </sheetData>
  <mergeCells count="2">
    <mergeCell ref="A1:M1"/>
    <mergeCell ref="A171:B171"/>
  </mergeCells>
  <hyperlinks>
    <hyperlink ref="E171" location="APP!A1" display="APP!A1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2"/>
  <sheetViews>
    <sheetView topLeftCell="A299" workbookViewId="0">
      <selection activeCell="E312" sqref="E312"/>
    </sheetView>
  </sheetViews>
  <sheetFormatPr defaultRowHeight="15" x14ac:dyDescent="0.25"/>
  <cols>
    <col min="1" max="1" width="43.85546875" style="226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1.7109375" bestFit="1" customWidth="1"/>
  </cols>
  <sheetData>
    <row r="1" spans="1:17" ht="21" x14ac:dyDescent="0.35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953</v>
      </c>
      <c r="P2" s="212" t="s">
        <v>739</v>
      </c>
      <c r="Q2" s="213">
        <v>106800</v>
      </c>
    </row>
    <row r="3" spans="1:17" x14ac:dyDescent="0.25">
      <c r="A3" s="218" t="s">
        <v>825</v>
      </c>
      <c r="B3" s="212" t="s">
        <v>142</v>
      </c>
      <c r="C3" s="212">
        <v>14</v>
      </c>
      <c r="D3" s="213">
        <v>7500</v>
      </c>
      <c r="E3" s="213">
        <v>105000</v>
      </c>
      <c r="F3" s="212">
        <v>14</v>
      </c>
      <c r="G3" s="213">
        <v>105000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240</v>
      </c>
      <c r="P3" s="212" t="s">
        <v>743</v>
      </c>
      <c r="Q3" s="213">
        <v>34064.879999999997</v>
      </c>
    </row>
    <row r="4" spans="1:17" x14ac:dyDescent="0.25">
      <c r="A4" s="218" t="s">
        <v>249</v>
      </c>
      <c r="B4" s="212" t="s">
        <v>140</v>
      </c>
      <c r="C4" s="212">
        <v>1</v>
      </c>
      <c r="D4" s="213">
        <v>1091</v>
      </c>
      <c r="E4" s="213">
        <v>1091</v>
      </c>
      <c r="F4" s="212">
        <v>1</v>
      </c>
      <c r="G4" s="213">
        <v>1091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240</v>
      </c>
      <c r="P4" s="212" t="s">
        <v>751</v>
      </c>
      <c r="Q4" s="213">
        <v>121475</v>
      </c>
    </row>
    <row r="5" spans="1:17" ht="15" customHeight="1" x14ac:dyDescent="0.25">
      <c r="A5" s="218" t="s">
        <v>250</v>
      </c>
      <c r="B5" s="212" t="s">
        <v>142</v>
      </c>
      <c r="C5" s="212">
        <v>1</v>
      </c>
      <c r="D5" s="213">
        <v>3884</v>
      </c>
      <c r="E5" s="213">
        <v>3884</v>
      </c>
      <c r="F5" s="212">
        <v>0</v>
      </c>
      <c r="G5" s="213">
        <v>0</v>
      </c>
      <c r="H5" s="212">
        <v>1</v>
      </c>
      <c r="I5" s="213">
        <v>3884</v>
      </c>
      <c r="J5" s="212">
        <v>0</v>
      </c>
      <c r="K5" s="212">
        <v>0</v>
      </c>
      <c r="L5" s="212">
        <v>0</v>
      </c>
      <c r="M5" s="212">
        <v>0</v>
      </c>
      <c r="O5" s="212" t="s">
        <v>240</v>
      </c>
      <c r="P5" s="212" t="s">
        <v>746</v>
      </c>
      <c r="Q5" s="213">
        <v>20046</v>
      </c>
    </row>
    <row r="6" spans="1:17" ht="15" customHeight="1" x14ac:dyDescent="0.25">
      <c r="A6" s="218" t="s">
        <v>826</v>
      </c>
      <c r="B6" s="212" t="s">
        <v>142</v>
      </c>
      <c r="C6" s="212">
        <v>1</v>
      </c>
      <c r="D6" s="213">
        <v>50000</v>
      </c>
      <c r="E6" s="213">
        <v>50000</v>
      </c>
      <c r="F6" s="212">
        <v>1</v>
      </c>
      <c r="G6" s="213">
        <v>50000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O6" s="212" t="s">
        <v>240</v>
      </c>
      <c r="P6" s="212" t="s">
        <v>747</v>
      </c>
      <c r="Q6" s="213">
        <v>18189</v>
      </c>
    </row>
    <row r="7" spans="1:17" x14ac:dyDescent="0.25">
      <c r="A7" s="218" t="s">
        <v>827</v>
      </c>
      <c r="B7" s="212" t="s">
        <v>142</v>
      </c>
      <c r="C7" s="212">
        <v>15</v>
      </c>
      <c r="D7" s="213">
        <v>4500</v>
      </c>
      <c r="E7" s="213">
        <v>67500</v>
      </c>
      <c r="F7" s="212">
        <v>15</v>
      </c>
      <c r="G7" s="213">
        <v>67500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  <c r="O7" s="212" t="s">
        <v>240</v>
      </c>
      <c r="P7" s="212" t="s">
        <v>744</v>
      </c>
      <c r="Q7" s="213">
        <v>44090</v>
      </c>
    </row>
    <row r="8" spans="1:17" x14ac:dyDescent="0.25">
      <c r="A8" s="218" t="s">
        <v>251</v>
      </c>
      <c r="B8" s="212" t="s">
        <v>201</v>
      </c>
      <c r="C8" s="212">
        <v>18</v>
      </c>
      <c r="D8" s="213">
        <v>325</v>
      </c>
      <c r="E8" s="213">
        <v>5850</v>
      </c>
      <c r="F8" s="212">
        <v>18</v>
      </c>
      <c r="G8" s="213">
        <v>5850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O8" s="212" t="s">
        <v>240</v>
      </c>
      <c r="P8" s="212" t="s">
        <v>755</v>
      </c>
      <c r="Q8" s="213">
        <v>6290</v>
      </c>
    </row>
    <row r="9" spans="1:17" x14ac:dyDescent="0.25">
      <c r="A9" s="218" t="s">
        <v>252</v>
      </c>
      <c r="B9" s="212" t="s">
        <v>145</v>
      </c>
      <c r="C9" s="212">
        <v>36</v>
      </c>
      <c r="D9" s="213">
        <v>85</v>
      </c>
      <c r="E9" s="213">
        <v>3060</v>
      </c>
      <c r="F9" s="212">
        <v>0</v>
      </c>
      <c r="G9" s="213">
        <v>0</v>
      </c>
      <c r="H9" s="212">
        <v>36</v>
      </c>
      <c r="I9" s="213">
        <v>3060</v>
      </c>
      <c r="J9" s="212">
        <v>0</v>
      </c>
      <c r="K9" s="213">
        <v>0</v>
      </c>
      <c r="L9" s="212">
        <v>0</v>
      </c>
      <c r="M9" s="212">
        <v>0</v>
      </c>
      <c r="O9" s="212" t="s">
        <v>954</v>
      </c>
      <c r="P9" s="212" t="s">
        <v>955</v>
      </c>
      <c r="Q9" s="213">
        <v>184100</v>
      </c>
    </row>
    <row r="10" spans="1:17" ht="15" customHeight="1" x14ac:dyDescent="0.25">
      <c r="A10" s="218" t="s">
        <v>828</v>
      </c>
      <c r="B10" s="212" t="s">
        <v>154</v>
      </c>
      <c r="C10" s="212">
        <v>143</v>
      </c>
      <c r="D10" s="213">
        <v>250</v>
      </c>
      <c r="E10" s="213">
        <v>35750</v>
      </c>
      <c r="F10" s="212">
        <v>3</v>
      </c>
      <c r="G10" s="213">
        <v>750</v>
      </c>
      <c r="H10" s="212">
        <v>140</v>
      </c>
      <c r="I10" s="213">
        <v>35000</v>
      </c>
      <c r="J10" s="212">
        <v>0</v>
      </c>
      <c r="K10" s="212">
        <v>0</v>
      </c>
      <c r="L10" s="212">
        <v>0</v>
      </c>
      <c r="M10" s="212">
        <v>0</v>
      </c>
      <c r="O10" s="212" t="s">
        <v>956</v>
      </c>
      <c r="P10" s="212" t="s">
        <v>755</v>
      </c>
      <c r="Q10" s="213">
        <v>7450</v>
      </c>
    </row>
    <row r="11" spans="1:17" x14ac:dyDescent="0.25">
      <c r="A11" s="218" t="s">
        <v>829</v>
      </c>
      <c r="B11" s="212" t="s">
        <v>207</v>
      </c>
      <c r="C11" s="212">
        <v>135</v>
      </c>
      <c r="D11" s="213">
        <v>465.5</v>
      </c>
      <c r="E11" s="213">
        <v>62842.5</v>
      </c>
      <c r="F11" s="212">
        <v>5</v>
      </c>
      <c r="G11" s="213">
        <v>2327.5</v>
      </c>
      <c r="H11" s="212">
        <v>130</v>
      </c>
      <c r="I11" s="213">
        <v>60515</v>
      </c>
      <c r="J11" s="212">
        <v>0</v>
      </c>
      <c r="K11" s="213">
        <v>0</v>
      </c>
      <c r="L11" s="212">
        <v>0</v>
      </c>
      <c r="M11" s="212">
        <v>0</v>
      </c>
      <c r="O11" s="212" t="s">
        <v>956</v>
      </c>
      <c r="P11" s="212" t="s">
        <v>757</v>
      </c>
      <c r="Q11" s="213">
        <v>99712</v>
      </c>
    </row>
    <row r="12" spans="1:17" ht="15.75" x14ac:dyDescent="0.25">
      <c r="A12" s="228" t="s">
        <v>253</v>
      </c>
      <c r="B12" s="212" t="s">
        <v>154</v>
      </c>
      <c r="C12" s="212">
        <v>585</v>
      </c>
      <c r="D12" s="213">
        <v>110</v>
      </c>
      <c r="E12" s="213">
        <v>64350</v>
      </c>
      <c r="F12" s="212">
        <v>135</v>
      </c>
      <c r="G12" s="213">
        <v>14850</v>
      </c>
      <c r="H12" s="212">
        <v>450</v>
      </c>
      <c r="I12" s="213">
        <v>49500</v>
      </c>
      <c r="J12" s="212">
        <v>0</v>
      </c>
      <c r="K12" s="212">
        <v>0</v>
      </c>
      <c r="L12" s="212">
        <v>0</v>
      </c>
      <c r="M12" s="212">
        <v>0</v>
      </c>
      <c r="O12" s="212" t="s">
        <v>956</v>
      </c>
      <c r="P12" s="212" t="s">
        <v>748</v>
      </c>
      <c r="Q12" s="213">
        <v>65802.92</v>
      </c>
    </row>
    <row r="13" spans="1:17" x14ac:dyDescent="0.25">
      <c r="A13" s="218" t="s">
        <v>254</v>
      </c>
      <c r="B13" s="212" t="s">
        <v>140</v>
      </c>
      <c r="C13" s="212">
        <v>15</v>
      </c>
      <c r="D13" s="213">
        <v>247</v>
      </c>
      <c r="E13" s="213">
        <v>3705</v>
      </c>
      <c r="F13" s="212">
        <v>0</v>
      </c>
      <c r="G13" s="213">
        <v>0</v>
      </c>
      <c r="H13" s="212">
        <v>15</v>
      </c>
      <c r="I13" s="213">
        <v>3705</v>
      </c>
      <c r="J13" s="212">
        <v>0</v>
      </c>
      <c r="K13" s="213">
        <v>0</v>
      </c>
      <c r="L13" s="212">
        <v>0</v>
      </c>
      <c r="M13" s="212">
        <v>0</v>
      </c>
      <c r="O13" s="212" t="s">
        <v>957</v>
      </c>
      <c r="P13" s="212" t="s">
        <v>753</v>
      </c>
      <c r="Q13" s="213">
        <v>189180.86</v>
      </c>
    </row>
    <row r="14" spans="1:17" x14ac:dyDescent="0.25">
      <c r="A14" s="218" t="s">
        <v>830</v>
      </c>
      <c r="B14" s="212" t="s">
        <v>145</v>
      </c>
      <c r="C14" s="212">
        <v>6</v>
      </c>
      <c r="D14" s="213">
        <v>250</v>
      </c>
      <c r="E14" s="213">
        <v>1500</v>
      </c>
      <c r="F14" s="212">
        <v>6</v>
      </c>
      <c r="G14" s="213">
        <v>1500</v>
      </c>
      <c r="H14" s="212">
        <v>0</v>
      </c>
      <c r="I14" s="213">
        <v>0</v>
      </c>
      <c r="J14" s="212">
        <v>0</v>
      </c>
      <c r="K14" s="212">
        <v>0</v>
      </c>
      <c r="L14" s="212">
        <v>0</v>
      </c>
      <c r="M14" s="212">
        <v>0</v>
      </c>
      <c r="O14" s="212" t="s">
        <v>242</v>
      </c>
      <c r="P14" s="212" t="s">
        <v>1493</v>
      </c>
      <c r="Q14" s="213">
        <v>154219.5</v>
      </c>
    </row>
    <row r="15" spans="1:17" x14ac:dyDescent="0.25">
      <c r="A15" s="218" t="s">
        <v>763</v>
      </c>
      <c r="B15" s="212" t="s">
        <v>143</v>
      </c>
      <c r="C15" s="212">
        <v>4</v>
      </c>
      <c r="D15" s="213">
        <v>1500</v>
      </c>
      <c r="E15" s="213">
        <v>6000</v>
      </c>
      <c r="F15" s="212">
        <v>0</v>
      </c>
      <c r="G15" s="213">
        <v>0</v>
      </c>
      <c r="H15" s="212">
        <v>4</v>
      </c>
      <c r="I15" s="213">
        <v>6000</v>
      </c>
      <c r="J15" s="212">
        <v>0</v>
      </c>
      <c r="K15" s="212">
        <v>0</v>
      </c>
      <c r="L15" s="212">
        <v>0</v>
      </c>
      <c r="M15" s="212">
        <v>0</v>
      </c>
      <c r="O15" s="212" t="s">
        <v>958</v>
      </c>
      <c r="P15" s="212" t="s">
        <v>742</v>
      </c>
      <c r="Q15" s="213">
        <v>369309</v>
      </c>
    </row>
    <row r="16" spans="1:17" ht="15" customHeight="1" x14ac:dyDescent="0.25">
      <c r="A16" s="218" t="s">
        <v>255</v>
      </c>
      <c r="B16" s="212" t="s">
        <v>142</v>
      </c>
      <c r="C16" s="212">
        <v>2</v>
      </c>
      <c r="D16" s="213">
        <v>7996</v>
      </c>
      <c r="E16" s="213">
        <v>15992</v>
      </c>
      <c r="F16" s="212">
        <v>0</v>
      </c>
      <c r="G16" s="213">
        <v>0</v>
      </c>
      <c r="H16" s="212">
        <v>2</v>
      </c>
      <c r="I16" s="213">
        <v>15992</v>
      </c>
      <c r="J16" s="212">
        <v>0</v>
      </c>
      <c r="K16" s="212">
        <v>0</v>
      </c>
      <c r="L16" s="212">
        <v>0</v>
      </c>
      <c r="M16" s="212">
        <v>0</v>
      </c>
      <c r="O16" s="212" t="s">
        <v>959</v>
      </c>
      <c r="P16" s="212" t="s">
        <v>745</v>
      </c>
      <c r="Q16" s="213">
        <v>392158.68</v>
      </c>
    </row>
    <row r="17" spans="1:17" ht="15" customHeight="1" x14ac:dyDescent="0.25">
      <c r="A17" s="218" t="s">
        <v>256</v>
      </c>
      <c r="B17" s="212" t="s">
        <v>142</v>
      </c>
      <c r="C17" s="212">
        <v>50</v>
      </c>
      <c r="D17" s="213">
        <v>200</v>
      </c>
      <c r="E17" s="213">
        <v>10000</v>
      </c>
      <c r="F17" s="212">
        <v>50</v>
      </c>
      <c r="G17" s="213">
        <v>10000</v>
      </c>
      <c r="H17" s="212">
        <v>0</v>
      </c>
      <c r="I17" s="213">
        <v>0</v>
      </c>
      <c r="J17" s="212">
        <v>0</v>
      </c>
      <c r="K17" s="212">
        <v>0</v>
      </c>
      <c r="L17" s="212">
        <v>0</v>
      </c>
      <c r="M17" s="212">
        <v>0</v>
      </c>
      <c r="O17" s="212" t="s">
        <v>960</v>
      </c>
      <c r="P17" s="212" t="s">
        <v>961</v>
      </c>
      <c r="Q17" s="213">
        <v>22370</v>
      </c>
    </row>
    <row r="18" spans="1:17" x14ac:dyDescent="0.25">
      <c r="A18" s="218" t="s">
        <v>257</v>
      </c>
      <c r="B18" s="212" t="s">
        <v>152</v>
      </c>
      <c r="C18" s="212">
        <v>1</v>
      </c>
      <c r="D18" s="213">
        <v>7100</v>
      </c>
      <c r="E18" s="213">
        <v>7100</v>
      </c>
      <c r="F18" s="212">
        <v>0</v>
      </c>
      <c r="G18" s="213">
        <v>0</v>
      </c>
      <c r="H18" s="212">
        <v>1</v>
      </c>
      <c r="I18" s="213">
        <v>7100</v>
      </c>
      <c r="J18" s="212">
        <v>0</v>
      </c>
      <c r="K18" s="212">
        <v>0</v>
      </c>
      <c r="L18" s="212">
        <v>0</v>
      </c>
      <c r="M18" s="212">
        <v>0</v>
      </c>
      <c r="O18" s="212" t="s">
        <v>962</v>
      </c>
      <c r="P18" s="212" t="s">
        <v>749</v>
      </c>
      <c r="Q18" s="213">
        <v>51629</v>
      </c>
    </row>
    <row r="19" spans="1:17" x14ac:dyDescent="0.25">
      <c r="A19" s="218" t="s">
        <v>764</v>
      </c>
      <c r="B19" s="212" t="s">
        <v>145</v>
      </c>
      <c r="C19" s="212">
        <v>4</v>
      </c>
      <c r="D19" s="213">
        <v>1000</v>
      </c>
      <c r="E19" s="213">
        <v>4000</v>
      </c>
      <c r="F19" s="212">
        <v>4</v>
      </c>
      <c r="G19" s="213">
        <v>4000</v>
      </c>
      <c r="H19" s="212">
        <v>0</v>
      </c>
      <c r="I19" s="213">
        <v>0</v>
      </c>
      <c r="J19" s="212">
        <v>0</v>
      </c>
      <c r="K19" s="212">
        <v>0</v>
      </c>
      <c r="L19" s="212">
        <v>0</v>
      </c>
      <c r="M19" s="212">
        <v>0</v>
      </c>
      <c r="O19" s="212" t="s">
        <v>1594</v>
      </c>
      <c r="P19" s="212" t="s">
        <v>1493</v>
      </c>
      <c r="Q19" s="213">
        <v>197377</v>
      </c>
    </row>
    <row r="20" spans="1:17" x14ac:dyDescent="0.25">
      <c r="A20" s="218" t="s">
        <v>765</v>
      </c>
      <c r="B20" s="212" t="s">
        <v>145</v>
      </c>
      <c r="C20" s="212">
        <v>4</v>
      </c>
      <c r="D20" s="213">
        <v>4000</v>
      </c>
      <c r="E20" s="213">
        <v>16000</v>
      </c>
      <c r="F20" s="212">
        <v>4</v>
      </c>
      <c r="G20" s="213">
        <v>16000</v>
      </c>
      <c r="H20" s="212">
        <v>0</v>
      </c>
      <c r="I20" s="213">
        <v>0</v>
      </c>
      <c r="J20" s="212">
        <v>0</v>
      </c>
      <c r="K20" s="212">
        <v>0</v>
      </c>
      <c r="L20" s="212">
        <v>0</v>
      </c>
      <c r="M20" s="212">
        <v>0</v>
      </c>
      <c r="O20" s="212" t="s">
        <v>963</v>
      </c>
      <c r="P20" s="212" t="s">
        <v>964</v>
      </c>
      <c r="Q20" s="213">
        <v>127500</v>
      </c>
    </row>
    <row r="21" spans="1:17" x14ac:dyDescent="0.25">
      <c r="A21" s="218" t="s">
        <v>766</v>
      </c>
      <c r="B21" s="212" t="s">
        <v>767</v>
      </c>
      <c r="C21" s="212">
        <v>15</v>
      </c>
      <c r="D21" s="213">
        <v>1500</v>
      </c>
      <c r="E21" s="213">
        <v>22500</v>
      </c>
      <c r="F21" s="212">
        <v>15</v>
      </c>
      <c r="G21" s="213">
        <v>22500</v>
      </c>
      <c r="H21" s="212">
        <v>0</v>
      </c>
      <c r="I21" s="213">
        <v>0</v>
      </c>
      <c r="J21" s="212">
        <v>0</v>
      </c>
      <c r="K21" s="213">
        <v>0</v>
      </c>
      <c r="L21" s="212">
        <v>0</v>
      </c>
      <c r="M21" s="212">
        <v>0</v>
      </c>
      <c r="O21" s="212" t="s">
        <v>965</v>
      </c>
      <c r="P21" s="212" t="s">
        <v>964</v>
      </c>
      <c r="Q21" s="213">
        <v>172500</v>
      </c>
    </row>
    <row r="22" spans="1:17" x14ac:dyDescent="0.25">
      <c r="A22" s="218" t="s">
        <v>768</v>
      </c>
      <c r="B22" s="212" t="s">
        <v>145</v>
      </c>
      <c r="C22" s="212">
        <v>15</v>
      </c>
      <c r="D22" s="213">
        <v>1500</v>
      </c>
      <c r="E22" s="213">
        <v>22500</v>
      </c>
      <c r="F22" s="212">
        <v>15</v>
      </c>
      <c r="G22" s="213">
        <v>22500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  <c r="O22" s="212" t="s">
        <v>966</v>
      </c>
      <c r="P22" s="212" t="s">
        <v>964</v>
      </c>
      <c r="Q22" s="213">
        <v>470000</v>
      </c>
    </row>
    <row r="23" spans="1:17" x14ac:dyDescent="0.25">
      <c r="A23" s="218" t="s">
        <v>769</v>
      </c>
      <c r="B23" s="212" t="s">
        <v>145</v>
      </c>
      <c r="C23" s="212">
        <v>5</v>
      </c>
      <c r="D23" s="213">
        <v>2000</v>
      </c>
      <c r="E23" s="213">
        <v>10000</v>
      </c>
      <c r="F23" s="212">
        <v>5</v>
      </c>
      <c r="G23" s="213">
        <v>10000</v>
      </c>
      <c r="H23" s="212">
        <v>0</v>
      </c>
      <c r="I23" s="213">
        <v>0</v>
      </c>
      <c r="J23" s="212">
        <v>0</v>
      </c>
      <c r="K23" s="212">
        <v>0</v>
      </c>
      <c r="L23" s="212">
        <v>0</v>
      </c>
      <c r="M23" s="212">
        <v>0</v>
      </c>
      <c r="O23" s="212" t="s">
        <v>967</v>
      </c>
      <c r="P23" s="212" t="s">
        <v>744</v>
      </c>
      <c r="Q23" s="213">
        <v>123000</v>
      </c>
    </row>
    <row r="24" spans="1:17" x14ac:dyDescent="0.25">
      <c r="A24" s="218" t="s">
        <v>770</v>
      </c>
      <c r="B24" s="212" t="s">
        <v>145</v>
      </c>
      <c r="C24" s="212">
        <v>22</v>
      </c>
      <c r="D24" s="213">
        <v>1500</v>
      </c>
      <c r="E24" s="213">
        <v>33000</v>
      </c>
      <c r="F24" s="212">
        <v>22</v>
      </c>
      <c r="G24" s="213">
        <v>33000</v>
      </c>
      <c r="H24" s="212">
        <v>0</v>
      </c>
      <c r="I24" s="213">
        <v>0</v>
      </c>
      <c r="J24" s="212">
        <v>0</v>
      </c>
      <c r="K24" s="212">
        <v>0</v>
      </c>
      <c r="L24" s="212">
        <v>0</v>
      </c>
      <c r="M24" s="212">
        <v>0</v>
      </c>
      <c r="O24" s="212" t="s">
        <v>968</v>
      </c>
      <c r="P24" s="212" t="s">
        <v>743</v>
      </c>
      <c r="Q24" s="213">
        <v>12000</v>
      </c>
    </row>
    <row r="25" spans="1:17" x14ac:dyDescent="0.25">
      <c r="A25" s="218" t="s">
        <v>831</v>
      </c>
      <c r="B25" s="212" t="s">
        <v>145</v>
      </c>
      <c r="C25" s="212">
        <v>6</v>
      </c>
      <c r="D25" s="213">
        <v>320</v>
      </c>
      <c r="E25" s="213">
        <v>1920</v>
      </c>
      <c r="F25" s="212">
        <v>6</v>
      </c>
      <c r="G25" s="213">
        <v>1920</v>
      </c>
      <c r="H25" s="212">
        <v>0</v>
      </c>
      <c r="I25" s="213">
        <v>0</v>
      </c>
      <c r="J25" s="212">
        <v>0</v>
      </c>
      <c r="K25" s="212">
        <v>0</v>
      </c>
      <c r="L25" s="212">
        <v>0</v>
      </c>
      <c r="M25" s="212">
        <v>0</v>
      </c>
      <c r="O25" s="212" t="s">
        <v>244</v>
      </c>
      <c r="P25" s="212" t="s">
        <v>748</v>
      </c>
      <c r="Q25" s="213">
        <v>7000</v>
      </c>
    </row>
    <row r="26" spans="1:17" x14ac:dyDescent="0.25">
      <c r="A26" s="218" t="s">
        <v>771</v>
      </c>
      <c r="B26" s="212" t="s">
        <v>145</v>
      </c>
      <c r="C26" s="212">
        <v>6</v>
      </c>
      <c r="D26" s="213">
        <v>4500</v>
      </c>
      <c r="E26" s="213">
        <v>27000</v>
      </c>
      <c r="F26" s="212">
        <v>6</v>
      </c>
      <c r="G26" s="213">
        <v>27000</v>
      </c>
      <c r="H26" s="212">
        <v>0</v>
      </c>
      <c r="I26" s="213">
        <v>0</v>
      </c>
      <c r="J26" s="212">
        <v>0</v>
      </c>
      <c r="K26" s="212">
        <v>0</v>
      </c>
      <c r="L26" s="212">
        <v>0</v>
      </c>
      <c r="M26" s="212">
        <v>0</v>
      </c>
      <c r="O26" s="212" t="s">
        <v>245</v>
      </c>
      <c r="P26" s="212" t="s">
        <v>1493</v>
      </c>
      <c r="Q26" s="213">
        <v>75000</v>
      </c>
    </row>
    <row r="27" spans="1:17" x14ac:dyDescent="0.25">
      <c r="A27" s="218" t="s">
        <v>772</v>
      </c>
      <c r="B27" s="212" t="s">
        <v>145</v>
      </c>
      <c r="C27" s="215">
        <v>3</v>
      </c>
      <c r="D27" s="213">
        <v>1500</v>
      </c>
      <c r="E27" s="213">
        <v>4500</v>
      </c>
      <c r="F27" s="212">
        <v>0</v>
      </c>
      <c r="G27" s="213">
        <v>0</v>
      </c>
      <c r="H27" s="212">
        <v>0</v>
      </c>
      <c r="I27" s="213">
        <v>0</v>
      </c>
      <c r="J27" s="215">
        <v>3</v>
      </c>
      <c r="K27" s="213">
        <v>4500</v>
      </c>
      <c r="L27" s="212">
        <v>0</v>
      </c>
      <c r="M27" s="212">
        <v>0</v>
      </c>
      <c r="O27" s="212" t="s">
        <v>969</v>
      </c>
      <c r="P27" s="212" t="s">
        <v>745</v>
      </c>
      <c r="Q27" s="213">
        <v>144400</v>
      </c>
    </row>
    <row r="28" spans="1:17" x14ac:dyDescent="0.25">
      <c r="A28" s="218" t="s">
        <v>773</v>
      </c>
      <c r="B28" s="212" t="s">
        <v>145</v>
      </c>
      <c r="C28" s="212">
        <v>3</v>
      </c>
      <c r="D28" s="213">
        <v>1600</v>
      </c>
      <c r="E28" s="213">
        <v>4800</v>
      </c>
      <c r="F28" s="212">
        <v>0</v>
      </c>
      <c r="G28" s="213">
        <v>0</v>
      </c>
      <c r="H28" s="212">
        <v>0</v>
      </c>
      <c r="I28" s="213">
        <v>0</v>
      </c>
      <c r="J28" s="212">
        <v>3</v>
      </c>
      <c r="K28" s="213">
        <v>4800</v>
      </c>
      <c r="L28" s="212">
        <v>0</v>
      </c>
      <c r="M28" s="212">
        <v>0</v>
      </c>
      <c r="O28" s="212" t="s">
        <v>970</v>
      </c>
      <c r="P28" s="212" t="s">
        <v>753</v>
      </c>
      <c r="Q28" s="213">
        <v>68200</v>
      </c>
    </row>
    <row r="29" spans="1:17" x14ac:dyDescent="0.25">
      <c r="A29" s="218" t="s">
        <v>774</v>
      </c>
      <c r="B29" s="212" t="s">
        <v>145</v>
      </c>
      <c r="C29" s="212">
        <v>2</v>
      </c>
      <c r="D29" s="213">
        <v>4500</v>
      </c>
      <c r="E29" s="213">
        <v>9000</v>
      </c>
      <c r="F29" s="212">
        <v>0</v>
      </c>
      <c r="G29" s="213">
        <v>0</v>
      </c>
      <c r="H29" s="212">
        <v>2</v>
      </c>
      <c r="I29" s="213">
        <v>9000</v>
      </c>
      <c r="J29" s="212">
        <v>0</v>
      </c>
      <c r="K29" s="212">
        <v>0</v>
      </c>
      <c r="L29" s="212">
        <v>0</v>
      </c>
      <c r="M29" s="212">
        <v>0</v>
      </c>
      <c r="O29" s="212" t="s">
        <v>971</v>
      </c>
      <c r="P29" s="212" t="s">
        <v>747</v>
      </c>
      <c r="Q29" s="213">
        <v>35200</v>
      </c>
    </row>
    <row r="30" spans="1:17" x14ac:dyDescent="0.25">
      <c r="A30" s="218" t="s">
        <v>259</v>
      </c>
      <c r="B30" s="212" t="s">
        <v>145</v>
      </c>
      <c r="C30" s="212">
        <v>31</v>
      </c>
      <c r="D30" s="213">
        <v>68</v>
      </c>
      <c r="E30" s="213">
        <v>2108</v>
      </c>
      <c r="F30" s="212">
        <v>26</v>
      </c>
      <c r="G30" s="213">
        <v>1768</v>
      </c>
      <c r="H30" s="212">
        <v>0</v>
      </c>
      <c r="I30" s="213">
        <v>0</v>
      </c>
      <c r="J30" s="212">
        <v>5</v>
      </c>
      <c r="K30" s="212">
        <v>340</v>
      </c>
      <c r="L30" s="212">
        <v>0</v>
      </c>
      <c r="M30" s="212">
        <v>0</v>
      </c>
      <c r="O30" s="212" t="s">
        <v>972</v>
      </c>
      <c r="P30" s="212" t="s">
        <v>746</v>
      </c>
      <c r="Q30" s="213">
        <v>14500</v>
      </c>
    </row>
    <row r="31" spans="1:17" x14ac:dyDescent="0.25">
      <c r="A31" s="218" t="s">
        <v>260</v>
      </c>
      <c r="B31" s="212" t="s">
        <v>142</v>
      </c>
      <c r="C31" s="212">
        <v>11</v>
      </c>
      <c r="D31" s="213">
        <v>880</v>
      </c>
      <c r="E31" s="213">
        <v>9680</v>
      </c>
      <c r="F31" s="212">
        <v>0</v>
      </c>
      <c r="G31" s="213">
        <v>0</v>
      </c>
      <c r="H31" s="212">
        <v>11</v>
      </c>
      <c r="I31" s="213">
        <v>9680</v>
      </c>
      <c r="J31" s="212">
        <v>0</v>
      </c>
      <c r="K31" s="212">
        <v>0</v>
      </c>
      <c r="L31" s="212">
        <v>0</v>
      </c>
      <c r="M31" s="212">
        <v>0</v>
      </c>
      <c r="O31" s="212" t="s">
        <v>973</v>
      </c>
      <c r="P31" s="212" t="s">
        <v>745</v>
      </c>
      <c r="Q31" s="213">
        <v>15920</v>
      </c>
    </row>
    <row r="32" spans="1:17" x14ac:dyDescent="0.25">
      <c r="A32" s="218" t="s">
        <v>832</v>
      </c>
      <c r="B32" s="212" t="s">
        <v>140</v>
      </c>
      <c r="C32" s="212">
        <v>21</v>
      </c>
      <c r="D32" s="213">
        <v>556</v>
      </c>
      <c r="E32" s="213">
        <v>11676</v>
      </c>
      <c r="F32" s="212">
        <v>0</v>
      </c>
      <c r="G32" s="213">
        <v>0</v>
      </c>
      <c r="H32" s="212">
        <v>21</v>
      </c>
      <c r="I32" s="213">
        <v>11676</v>
      </c>
      <c r="J32" s="212">
        <v>0</v>
      </c>
      <c r="K32" s="212">
        <v>0</v>
      </c>
      <c r="L32" s="212">
        <v>0</v>
      </c>
      <c r="M32" s="212">
        <v>0</v>
      </c>
      <c r="O32" s="212" t="s">
        <v>974</v>
      </c>
      <c r="P32" s="212" t="s">
        <v>753</v>
      </c>
      <c r="Q32" s="213">
        <v>20000</v>
      </c>
    </row>
    <row r="33" spans="1:17" x14ac:dyDescent="0.25">
      <c r="A33" s="218" t="s">
        <v>261</v>
      </c>
      <c r="B33" s="212" t="s">
        <v>140</v>
      </c>
      <c r="C33" s="212">
        <v>11</v>
      </c>
      <c r="D33" s="213">
        <v>100</v>
      </c>
      <c r="E33" s="213">
        <v>1100</v>
      </c>
      <c r="F33" s="212">
        <v>9</v>
      </c>
      <c r="G33" s="213">
        <v>900</v>
      </c>
      <c r="H33" s="212">
        <v>0</v>
      </c>
      <c r="I33" s="213">
        <v>0</v>
      </c>
      <c r="J33" s="212">
        <v>2</v>
      </c>
      <c r="K33" s="212">
        <v>200</v>
      </c>
      <c r="L33" s="212">
        <v>0</v>
      </c>
      <c r="M33" s="212">
        <v>0</v>
      </c>
      <c r="O33" s="212" t="s">
        <v>195</v>
      </c>
      <c r="P33" s="212" t="s">
        <v>975</v>
      </c>
      <c r="Q33" s="213">
        <v>2100</v>
      </c>
    </row>
    <row r="34" spans="1:17" x14ac:dyDescent="0.25">
      <c r="A34" s="218" t="s">
        <v>262</v>
      </c>
      <c r="B34" s="212" t="s">
        <v>140</v>
      </c>
      <c r="C34" s="212">
        <v>16</v>
      </c>
      <c r="D34" s="213">
        <v>122</v>
      </c>
      <c r="E34" s="213">
        <v>1952</v>
      </c>
      <c r="F34" s="212">
        <v>14</v>
      </c>
      <c r="G34" s="213">
        <v>1708</v>
      </c>
      <c r="H34" s="212">
        <v>0</v>
      </c>
      <c r="I34" s="213">
        <v>0</v>
      </c>
      <c r="J34" s="212">
        <v>2</v>
      </c>
      <c r="K34" s="212">
        <v>244</v>
      </c>
      <c r="L34" s="212">
        <v>0</v>
      </c>
      <c r="M34" s="212">
        <v>0</v>
      </c>
      <c r="O34" s="212" t="s">
        <v>976</v>
      </c>
      <c r="P34" s="212" t="s">
        <v>749</v>
      </c>
      <c r="Q34" s="213">
        <v>38400</v>
      </c>
    </row>
    <row r="35" spans="1:17" ht="15" customHeight="1" x14ac:dyDescent="0.25">
      <c r="A35" s="218" t="s">
        <v>775</v>
      </c>
      <c r="B35" s="212" t="s">
        <v>140</v>
      </c>
      <c r="C35" s="212">
        <v>12</v>
      </c>
      <c r="D35" s="213">
        <v>122</v>
      </c>
      <c r="E35" s="213">
        <v>1464</v>
      </c>
      <c r="F35" s="212">
        <v>0</v>
      </c>
      <c r="G35" s="213">
        <v>0</v>
      </c>
      <c r="H35" s="212">
        <v>12</v>
      </c>
      <c r="I35" s="213">
        <v>1464</v>
      </c>
      <c r="J35" s="212">
        <v>0</v>
      </c>
      <c r="K35" s="212">
        <v>0</v>
      </c>
      <c r="L35" s="212">
        <v>0</v>
      </c>
      <c r="M35" s="212">
        <v>0</v>
      </c>
      <c r="O35" s="212" t="s">
        <v>977</v>
      </c>
      <c r="P35" s="212" t="s">
        <v>749</v>
      </c>
      <c r="Q35" s="213">
        <v>51200</v>
      </c>
    </row>
    <row r="36" spans="1:17" ht="15" customHeight="1" x14ac:dyDescent="0.25">
      <c r="A36" s="218" t="s">
        <v>776</v>
      </c>
      <c r="B36" s="212" t="s">
        <v>145</v>
      </c>
      <c r="C36" s="212">
        <v>21</v>
      </c>
      <c r="D36" s="213">
        <v>100</v>
      </c>
      <c r="E36" s="213">
        <v>2100</v>
      </c>
      <c r="F36" s="212">
        <v>5</v>
      </c>
      <c r="G36" s="213">
        <v>500</v>
      </c>
      <c r="H36" s="212">
        <v>16</v>
      </c>
      <c r="I36" s="213">
        <v>1600</v>
      </c>
      <c r="J36" s="212">
        <v>0</v>
      </c>
      <c r="K36" s="212">
        <v>0</v>
      </c>
      <c r="L36" s="212">
        <v>0</v>
      </c>
      <c r="M36" s="212">
        <v>0</v>
      </c>
      <c r="O36" s="212" t="s">
        <v>978</v>
      </c>
      <c r="P36" s="212" t="s">
        <v>742</v>
      </c>
      <c r="Q36" s="213">
        <v>12000</v>
      </c>
    </row>
    <row r="37" spans="1:17" x14ac:dyDescent="0.25">
      <c r="A37" s="218" t="s">
        <v>833</v>
      </c>
      <c r="B37" s="212" t="s">
        <v>142</v>
      </c>
      <c r="C37" s="212">
        <v>1</v>
      </c>
      <c r="D37" s="213">
        <v>4500</v>
      </c>
      <c r="E37" s="213">
        <v>4500</v>
      </c>
      <c r="F37" s="212">
        <v>1</v>
      </c>
      <c r="G37" s="213">
        <v>4500</v>
      </c>
      <c r="H37" s="212">
        <v>0</v>
      </c>
      <c r="I37" s="213">
        <v>0</v>
      </c>
      <c r="J37" s="212">
        <v>0</v>
      </c>
      <c r="K37" s="212">
        <v>0</v>
      </c>
      <c r="L37" s="212">
        <v>0</v>
      </c>
      <c r="M37" s="212">
        <v>0</v>
      </c>
      <c r="O37" s="212" t="s">
        <v>978</v>
      </c>
      <c r="P37" s="212" t="s">
        <v>739</v>
      </c>
      <c r="Q37" s="213">
        <v>29600</v>
      </c>
    </row>
    <row r="38" spans="1:17" x14ac:dyDescent="0.25">
      <c r="A38" s="218" t="s">
        <v>834</v>
      </c>
      <c r="B38" s="212" t="s">
        <v>142</v>
      </c>
      <c r="C38" s="212">
        <v>15</v>
      </c>
      <c r="D38" s="213">
        <v>5000</v>
      </c>
      <c r="E38" s="213">
        <v>75000</v>
      </c>
      <c r="F38" s="212">
        <v>15</v>
      </c>
      <c r="G38" s="213">
        <v>75000</v>
      </c>
      <c r="H38" s="212">
        <v>0</v>
      </c>
      <c r="I38" s="213">
        <v>0</v>
      </c>
      <c r="J38" s="212">
        <v>0</v>
      </c>
      <c r="K38" s="212">
        <v>0</v>
      </c>
      <c r="L38" s="212">
        <v>0</v>
      </c>
      <c r="M38" s="212">
        <v>0</v>
      </c>
      <c r="O38" s="212" t="s">
        <v>979</v>
      </c>
      <c r="P38" s="212" t="s">
        <v>757</v>
      </c>
      <c r="Q38" s="213">
        <v>77130</v>
      </c>
    </row>
    <row r="39" spans="1:17" ht="15" customHeight="1" x14ac:dyDescent="0.25">
      <c r="A39" s="218" t="s">
        <v>263</v>
      </c>
      <c r="B39" s="212" t="s">
        <v>142</v>
      </c>
      <c r="C39" s="212">
        <v>1</v>
      </c>
      <c r="D39" s="213">
        <v>4245</v>
      </c>
      <c r="E39" s="213">
        <v>4245</v>
      </c>
      <c r="F39" s="212">
        <v>0</v>
      </c>
      <c r="G39" s="213">
        <v>0</v>
      </c>
      <c r="H39" s="212">
        <v>1</v>
      </c>
      <c r="I39" s="213">
        <v>4245</v>
      </c>
      <c r="J39" s="212">
        <v>0</v>
      </c>
      <c r="K39" s="212">
        <v>0</v>
      </c>
      <c r="L39" s="212">
        <v>0</v>
      </c>
      <c r="M39" s="212">
        <v>0</v>
      </c>
      <c r="O39" s="212" t="s">
        <v>980</v>
      </c>
      <c r="P39" s="212" t="s">
        <v>749</v>
      </c>
      <c r="Q39" s="213">
        <v>421100</v>
      </c>
    </row>
    <row r="40" spans="1:17" ht="30" x14ac:dyDescent="0.25">
      <c r="A40" s="218" t="s">
        <v>835</v>
      </c>
      <c r="B40" s="212" t="s">
        <v>145</v>
      </c>
      <c r="C40" s="212">
        <v>5</v>
      </c>
      <c r="D40" s="213">
        <v>30</v>
      </c>
      <c r="E40" s="213">
        <v>150</v>
      </c>
      <c r="F40" s="212">
        <v>3</v>
      </c>
      <c r="G40" s="213">
        <v>90</v>
      </c>
      <c r="H40" s="212">
        <v>2</v>
      </c>
      <c r="I40" s="213">
        <v>60</v>
      </c>
      <c r="J40" s="212">
        <v>0</v>
      </c>
      <c r="K40" s="212">
        <v>0</v>
      </c>
      <c r="L40" s="212">
        <v>0</v>
      </c>
      <c r="M40" s="212">
        <v>0</v>
      </c>
      <c r="Q40" s="220"/>
    </row>
    <row r="41" spans="1:17" x14ac:dyDescent="0.25">
      <c r="A41" s="218" t="s">
        <v>836</v>
      </c>
      <c r="B41" s="212" t="s">
        <v>145</v>
      </c>
      <c r="C41" s="212">
        <v>8</v>
      </c>
      <c r="D41" s="213">
        <v>150</v>
      </c>
      <c r="E41" s="213">
        <v>1200</v>
      </c>
      <c r="F41" s="212">
        <v>8</v>
      </c>
      <c r="G41" s="213">
        <v>1200</v>
      </c>
      <c r="H41" s="212">
        <v>0</v>
      </c>
      <c r="I41" s="213">
        <v>0</v>
      </c>
      <c r="J41" s="212">
        <v>0</v>
      </c>
      <c r="K41" s="212">
        <v>0</v>
      </c>
      <c r="L41" s="212">
        <v>0</v>
      </c>
      <c r="M41" s="212">
        <v>0</v>
      </c>
      <c r="O41" s="273" t="s">
        <v>104</v>
      </c>
      <c r="P41" s="274" t="s">
        <v>3</v>
      </c>
    </row>
    <row r="42" spans="1:17" ht="45" x14ac:dyDescent="0.25">
      <c r="A42" s="218" t="s">
        <v>837</v>
      </c>
      <c r="B42" s="212" t="s">
        <v>142</v>
      </c>
      <c r="C42" s="212">
        <v>6</v>
      </c>
      <c r="D42" s="213">
        <v>7000</v>
      </c>
      <c r="E42" s="213">
        <v>42000</v>
      </c>
      <c r="F42" s="212">
        <v>6</v>
      </c>
      <c r="G42" s="213">
        <v>42000</v>
      </c>
      <c r="H42" s="212">
        <v>0</v>
      </c>
      <c r="I42" s="213">
        <v>0</v>
      </c>
      <c r="J42" s="212">
        <v>0</v>
      </c>
      <c r="K42" s="212">
        <v>0</v>
      </c>
      <c r="L42" s="212">
        <v>0</v>
      </c>
      <c r="M42" s="212">
        <v>0</v>
      </c>
      <c r="O42" s="212" t="s">
        <v>198</v>
      </c>
      <c r="P42" s="213">
        <v>953658.1</v>
      </c>
    </row>
    <row r="43" spans="1:17" x14ac:dyDescent="0.25">
      <c r="A43" s="218" t="s">
        <v>838</v>
      </c>
      <c r="B43" s="212" t="s">
        <v>145</v>
      </c>
      <c r="C43" s="212">
        <v>5</v>
      </c>
      <c r="D43" s="213">
        <v>200</v>
      </c>
      <c r="E43" s="213">
        <v>1000</v>
      </c>
      <c r="F43" s="212">
        <v>5</v>
      </c>
      <c r="G43" s="213">
        <v>1000</v>
      </c>
      <c r="H43" s="212">
        <v>0</v>
      </c>
      <c r="I43" s="213">
        <v>0</v>
      </c>
      <c r="J43" s="212">
        <v>0</v>
      </c>
      <c r="K43" s="212">
        <v>0</v>
      </c>
      <c r="L43" s="212">
        <v>0</v>
      </c>
      <c r="M43" s="212">
        <v>0</v>
      </c>
      <c r="O43" s="213" t="s">
        <v>248</v>
      </c>
      <c r="P43" s="213">
        <v>644730</v>
      </c>
    </row>
    <row r="44" spans="1:17" x14ac:dyDescent="0.25">
      <c r="A44" s="218" t="s">
        <v>839</v>
      </c>
      <c r="B44" s="212" t="s">
        <v>145</v>
      </c>
      <c r="C44" s="212">
        <v>8</v>
      </c>
      <c r="D44" s="213">
        <v>60</v>
      </c>
      <c r="E44" s="213">
        <v>480</v>
      </c>
      <c r="F44" s="212">
        <v>8</v>
      </c>
      <c r="G44" s="213">
        <v>480</v>
      </c>
      <c r="H44" s="212">
        <v>0</v>
      </c>
      <c r="I44" s="213">
        <v>0</v>
      </c>
      <c r="J44" s="212">
        <v>0</v>
      </c>
      <c r="K44" s="212">
        <v>0</v>
      </c>
      <c r="L44" s="212">
        <v>0</v>
      </c>
      <c r="M44" s="212">
        <v>0</v>
      </c>
      <c r="O44" s="213" t="s">
        <v>117</v>
      </c>
      <c r="P44" s="213">
        <v>2402625.7400000002</v>
      </c>
    </row>
    <row r="45" spans="1:17" x14ac:dyDescent="0.25">
      <c r="A45" s="218" t="s">
        <v>264</v>
      </c>
      <c r="B45" s="212" t="s">
        <v>145</v>
      </c>
      <c r="C45" s="212">
        <v>38</v>
      </c>
      <c r="D45" s="213">
        <v>143</v>
      </c>
      <c r="E45" s="213">
        <v>5434</v>
      </c>
      <c r="F45" s="212">
        <v>24</v>
      </c>
      <c r="G45" s="213">
        <v>3432</v>
      </c>
      <c r="H45" s="212">
        <v>10</v>
      </c>
      <c r="I45" s="213">
        <v>1430</v>
      </c>
      <c r="J45" s="212">
        <v>4</v>
      </c>
      <c r="K45" s="212">
        <v>572</v>
      </c>
      <c r="L45" s="212">
        <v>0</v>
      </c>
      <c r="M45" s="212">
        <v>0</v>
      </c>
    </row>
    <row r="46" spans="1:17" x14ac:dyDescent="0.25">
      <c r="A46" s="218" t="s">
        <v>840</v>
      </c>
      <c r="B46" s="212" t="s">
        <v>145</v>
      </c>
      <c r="C46" s="212">
        <v>34</v>
      </c>
      <c r="D46" s="213">
        <v>43</v>
      </c>
      <c r="E46" s="213">
        <v>1462</v>
      </c>
      <c r="F46" s="212">
        <v>15</v>
      </c>
      <c r="G46" s="213">
        <v>645</v>
      </c>
      <c r="H46" s="212">
        <v>15</v>
      </c>
      <c r="I46" s="213">
        <v>645</v>
      </c>
      <c r="J46" s="212">
        <v>4</v>
      </c>
      <c r="K46" s="212">
        <v>172</v>
      </c>
      <c r="L46" s="212">
        <v>0</v>
      </c>
      <c r="M46" s="212">
        <v>0</v>
      </c>
    </row>
    <row r="47" spans="1:17" x14ac:dyDescent="0.25">
      <c r="A47" s="218" t="s">
        <v>841</v>
      </c>
      <c r="B47" s="212" t="s">
        <v>145</v>
      </c>
      <c r="C47" s="212">
        <v>8</v>
      </c>
      <c r="D47" s="213">
        <v>450</v>
      </c>
      <c r="E47" s="213">
        <v>3600</v>
      </c>
      <c r="F47" s="212">
        <v>8</v>
      </c>
      <c r="G47" s="213">
        <v>3600</v>
      </c>
      <c r="H47" s="212">
        <v>0</v>
      </c>
      <c r="I47" s="213">
        <v>0</v>
      </c>
      <c r="J47" s="212">
        <v>0</v>
      </c>
      <c r="K47" s="212">
        <v>0</v>
      </c>
      <c r="L47" s="212">
        <v>0</v>
      </c>
      <c r="M47" s="212">
        <v>0</v>
      </c>
    </row>
    <row r="48" spans="1:17" ht="30" x14ac:dyDescent="0.25">
      <c r="A48" s="218" t="s">
        <v>842</v>
      </c>
      <c r="B48" s="212" t="s">
        <v>142</v>
      </c>
      <c r="C48" s="212">
        <v>2</v>
      </c>
      <c r="D48" s="213">
        <v>8500</v>
      </c>
      <c r="E48" s="213">
        <v>17000</v>
      </c>
      <c r="F48" s="212">
        <v>2</v>
      </c>
      <c r="G48" s="213">
        <v>17000</v>
      </c>
      <c r="H48" s="212">
        <v>0</v>
      </c>
      <c r="I48" s="213">
        <v>0</v>
      </c>
      <c r="J48" s="212">
        <v>0</v>
      </c>
      <c r="K48" s="212">
        <v>0</v>
      </c>
      <c r="L48" s="212">
        <v>0</v>
      </c>
      <c r="M48" s="212">
        <v>0</v>
      </c>
    </row>
    <row r="49" spans="1:13" ht="30" x14ac:dyDescent="0.25">
      <c r="A49" s="218" t="s">
        <v>265</v>
      </c>
      <c r="B49" s="212" t="s">
        <v>142</v>
      </c>
      <c r="C49" s="212">
        <v>1</v>
      </c>
      <c r="D49" s="213">
        <v>14500</v>
      </c>
      <c r="E49" s="213">
        <v>14500</v>
      </c>
      <c r="F49" s="212">
        <v>1</v>
      </c>
      <c r="G49" s="213">
        <v>14500</v>
      </c>
      <c r="H49" s="212">
        <v>0</v>
      </c>
      <c r="I49" s="213">
        <v>0</v>
      </c>
      <c r="J49" s="212">
        <v>0</v>
      </c>
      <c r="K49" s="212">
        <v>0</v>
      </c>
      <c r="L49" s="212">
        <v>0</v>
      </c>
      <c r="M49" s="212">
        <v>0</v>
      </c>
    </row>
    <row r="50" spans="1:13" x14ac:dyDescent="0.25">
      <c r="A50" s="218" t="s">
        <v>843</v>
      </c>
      <c r="B50" s="212" t="s">
        <v>145</v>
      </c>
      <c r="C50" s="212">
        <v>2</v>
      </c>
      <c r="D50" s="213">
        <v>180</v>
      </c>
      <c r="E50" s="213">
        <v>360</v>
      </c>
      <c r="F50" s="212">
        <v>2</v>
      </c>
      <c r="G50" s="213">
        <v>360</v>
      </c>
      <c r="H50" s="212">
        <v>0</v>
      </c>
      <c r="I50" s="213">
        <v>0</v>
      </c>
      <c r="J50" s="212">
        <v>0</v>
      </c>
      <c r="K50" s="212">
        <v>0</v>
      </c>
      <c r="L50" s="212">
        <v>0</v>
      </c>
      <c r="M50" s="212">
        <v>0</v>
      </c>
    </row>
    <row r="51" spans="1:13" x14ac:dyDescent="0.25">
      <c r="A51" s="218" t="s">
        <v>266</v>
      </c>
      <c r="B51" s="212" t="s">
        <v>142</v>
      </c>
      <c r="C51" s="212">
        <v>1</v>
      </c>
      <c r="D51" s="213">
        <v>1890</v>
      </c>
      <c r="E51" s="213">
        <v>1890</v>
      </c>
      <c r="F51" s="212">
        <v>0</v>
      </c>
      <c r="G51" s="213">
        <v>0</v>
      </c>
      <c r="H51" s="212">
        <v>1</v>
      </c>
      <c r="I51" s="213">
        <v>1890</v>
      </c>
      <c r="J51" s="212">
        <v>0</v>
      </c>
      <c r="K51" s="212">
        <v>0</v>
      </c>
      <c r="L51" s="212">
        <v>0</v>
      </c>
      <c r="M51" s="212">
        <v>0</v>
      </c>
    </row>
    <row r="52" spans="1:13" x14ac:dyDescent="0.25">
      <c r="A52" s="218" t="s">
        <v>844</v>
      </c>
      <c r="B52" s="212" t="s">
        <v>143</v>
      </c>
      <c r="C52" s="212">
        <v>20</v>
      </c>
      <c r="D52" s="213">
        <v>1000</v>
      </c>
      <c r="E52" s="213">
        <v>20000</v>
      </c>
      <c r="F52" s="212">
        <v>20</v>
      </c>
      <c r="G52" s="213">
        <v>20000</v>
      </c>
      <c r="H52" s="212">
        <v>0</v>
      </c>
      <c r="I52" s="213">
        <v>0</v>
      </c>
      <c r="J52" s="212">
        <v>0</v>
      </c>
      <c r="K52" s="212">
        <v>0</v>
      </c>
      <c r="L52" s="212">
        <v>0</v>
      </c>
      <c r="M52" s="212">
        <v>0</v>
      </c>
    </row>
    <row r="53" spans="1:13" x14ac:dyDescent="0.25">
      <c r="A53" s="218" t="s">
        <v>845</v>
      </c>
      <c r="B53" s="212" t="s">
        <v>143</v>
      </c>
      <c r="C53" s="212">
        <v>50</v>
      </c>
      <c r="D53" s="213">
        <v>7500</v>
      </c>
      <c r="E53" s="213">
        <v>375000</v>
      </c>
      <c r="F53" s="212">
        <v>50</v>
      </c>
      <c r="G53" s="213">
        <v>375000</v>
      </c>
      <c r="H53" s="212">
        <v>0</v>
      </c>
      <c r="I53" s="213">
        <v>0</v>
      </c>
      <c r="J53" s="212">
        <v>0</v>
      </c>
      <c r="K53" s="212">
        <v>0</v>
      </c>
      <c r="L53" s="212">
        <v>0</v>
      </c>
      <c r="M53" s="212">
        <v>0</v>
      </c>
    </row>
    <row r="54" spans="1:13" x14ac:dyDescent="0.25">
      <c r="A54" s="218" t="s">
        <v>846</v>
      </c>
      <c r="B54" s="212" t="s">
        <v>145</v>
      </c>
      <c r="C54" s="212">
        <v>12</v>
      </c>
      <c r="D54" s="213">
        <v>245</v>
      </c>
      <c r="E54" s="213">
        <v>2940</v>
      </c>
      <c r="F54" s="212">
        <v>12</v>
      </c>
      <c r="G54" s="213">
        <v>2940</v>
      </c>
      <c r="H54" s="212">
        <v>0</v>
      </c>
      <c r="I54" s="213">
        <v>0</v>
      </c>
      <c r="J54" s="212">
        <v>0</v>
      </c>
      <c r="K54" s="212">
        <v>0</v>
      </c>
      <c r="L54" s="212">
        <v>0</v>
      </c>
      <c r="M54" s="212">
        <v>0</v>
      </c>
    </row>
    <row r="55" spans="1:13" ht="30" x14ac:dyDescent="0.25">
      <c r="A55" s="218" t="s">
        <v>777</v>
      </c>
      <c r="B55" s="212" t="s">
        <v>145</v>
      </c>
      <c r="C55" s="212">
        <v>20</v>
      </c>
      <c r="D55" s="213">
        <v>650</v>
      </c>
      <c r="E55" s="213">
        <v>13000</v>
      </c>
      <c r="F55" s="212">
        <v>0</v>
      </c>
      <c r="G55" s="213">
        <v>0</v>
      </c>
      <c r="H55" s="212">
        <v>20</v>
      </c>
      <c r="I55" s="213">
        <v>13000</v>
      </c>
      <c r="J55" s="212">
        <v>0</v>
      </c>
      <c r="K55" s="212">
        <v>0</v>
      </c>
      <c r="L55" s="212">
        <v>0</v>
      </c>
      <c r="M55" s="212">
        <v>0</v>
      </c>
    </row>
    <row r="56" spans="1:13" x14ac:dyDescent="0.25">
      <c r="A56" s="218" t="s">
        <v>847</v>
      </c>
      <c r="B56" s="212" t="s">
        <v>145</v>
      </c>
      <c r="C56" s="212">
        <v>24</v>
      </c>
      <c r="D56" s="213">
        <v>120</v>
      </c>
      <c r="E56" s="213">
        <v>2880</v>
      </c>
      <c r="F56" s="212">
        <v>24</v>
      </c>
      <c r="G56" s="213">
        <v>2880</v>
      </c>
      <c r="H56" s="212">
        <v>0</v>
      </c>
      <c r="I56" s="213">
        <v>0</v>
      </c>
      <c r="J56" s="212">
        <v>0</v>
      </c>
      <c r="K56" s="212">
        <v>0</v>
      </c>
      <c r="L56" s="212">
        <v>0</v>
      </c>
      <c r="M56" s="212">
        <v>0</v>
      </c>
    </row>
    <row r="57" spans="1:13" x14ac:dyDescent="0.25">
      <c r="A57" s="218" t="s">
        <v>267</v>
      </c>
      <c r="B57" s="212" t="s">
        <v>154</v>
      </c>
      <c r="C57" s="212">
        <v>17</v>
      </c>
      <c r="D57" s="213">
        <v>293</v>
      </c>
      <c r="E57" s="213">
        <v>4981</v>
      </c>
      <c r="F57" s="212">
        <v>1</v>
      </c>
      <c r="G57" s="213">
        <v>293</v>
      </c>
      <c r="H57" s="212">
        <v>15</v>
      </c>
      <c r="I57" s="213">
        <v>4395</v>
      </c>
      <c r="J57" s="212">
        <v>1</v>
      </c>
      <c r="K57" s="212">
        <v>293</v>
      </c>
      <c r="L57" s="212">
        <v>0</v>
      </c>
      <c r="M57" s="212">
        <v>0</v>
      </c>
    </row>
    <row r="58" spans="1:13" x14ac:dyDescent="0.25">
      <c r="A58" s="218" t="s">
        <v>848</v>
      </c>
      <c r="B58" s="212" t="s">
        <v>342</v>
      </c>
      <c r="C58" s="212">
        <v>5</v>
      </c>
      <c r="D58" s="213">
        <v>200</v>
      </c>
      <c r="E58" s="213">
        <v>1000</v>
      </c>
      <c r="F58" s="212">
        <v>5</v>
      </c>
      <c r="G58" s="213">
        <v>1000</v>
      </c>
      <c r="H58" s="212">
        <v>0</v>
      </c>
      <c r="I58" s="213">
        <v>0</v>
      </c>
      <c r="J58" s="212">
        <v>0</v>
      </c>
      <c r="K58" s="212">
        <v>0</v>
      </c>
      <c r="L58" s="212">
        <v>0</v>
      </c>
      <c r="M58" s="212">
        <v>0</v>
      </c>
    </row>
    <row r="59" spans="1:13" x14ac:dyDescent="0.25">
      <c r="A59" s="218" t="s">
        <v>778</v>
      </c>
      <c r="B59" s="212" t="s">
        <v>145</v>
      </c>
      <c r="C59" s="212">
        <v>10</v>
      </c>
      <c r="D59" s="213">
        <v>149</v>
      </c>
      <c r="E59" s="213">
        <v>1490</v>
      </c>
      <c r="F59" s="212">
        <v>0</v>
      </c>
      <c r="G59" s="213">
        <v>0</v>
      </c>
      <c r="H59" s="212">
        <v>10</v>
      </c>
      <c r="I59" s="213">
        <v>1490</v>
      </c>
      <c r="J59" s="212">
        <v>0</v>
      </c>
      <c r="K59" s="212">
        <v>0</v>
      </c>
      <c r="L59" s="212">
        <v>0</v>
      </c>
      <c r="M59" s="212">
        <v>0</v>
      </c>
    </row>
    <row r="60" spans="1:13" x14ac:dyDescent="0.25">
      <c r="A60" s="218" t="s">
        <v>849</v>
      </c>
      <c r="B60" s="212" t="s">
        <v>145</v>
      </c>
      <c r="C60" s="212">
        <v>40</v>
      </c>
      <c r="D60" s="213">
        <v>40</v>
      </c>
      <c r="E60" s="213">
        <v>1600</v>
      </c>
      <c r="F60" s="212">
        <v>20</v>
      </c>
      <c r="G60" s="213">
        <v>800</v>
      </c>
      <c r="H60" s="212">
        <v>20</v>
      </c>
      <c r="I60" s="213">
        <v>800</v>
      </c>
      <c r="J60" s="212">
        <v>0</v>
      </c>
      <c r="K60" s="212">
        <v>0</v>
      </c>
      <c r="L60" s="212">
        <v>0</v>
      </c>
      <c r="M60" s="212">
        <v>0</v>
      </c>
    </row>
    <row r="61" spans="1:13" x14ac:dyDescent="0.25">
      <c r="A61" s="218" t="s">
        <v>850</v>
      </c>
      <c r="B61" s="212" t="s">
        <v>201</v>
      </c>
      <c r="C61" s="212">
        <v>5</v>
      </c>
      <c r="D61" s="213">
        <v>80</v>
      </c>
      <c r="E61" s="213">
        <v>400</v>
      </c>
      <c r="F61" s="212">
        <v>0</v>
      </c>
      <c r="G61" s="213">
        <v>0</v>
      </c>
      <c r="H61" s="212">
        <v>5</v>
      </c>
      <c r="I61" s="213">
        <v>400</v>
      </c>
      <c r="J61" s="212">
        <v>0</v>
      </c>
      <c r="K61" s="212">
        <v>0</v>
      </c>
      <c r="L61" s="212">
        <v>0</v>
      </c>
      <c r="M61" s="212">
        <v>0</v>
      </c>
    </row>
    <row r="62" spans="1:13" x14ac:dyDescent="0.25">
      <c r="A62" s="218" t="s">
        <v>851</v>
      </c>
      <c r="B62" s="212" t="s">
        <v>145</v>
      </c>
      <c r="C62" s="212">
        <v>24</v>
      </c>
      <c r="D62" s="213">
        <v>50</v>
      </c>
      <c r="E62" s="213">
        <v>1200</v>
      </c>
      <c r="F62" s="212">
        <v>24</v>
      </c>
      <c r="G62" s="213">
        <v>1200</v>
      </c>
      <c r="H62" s="212">
        <v>0</v>
      </c>
      <c r="I62" s="213">
        <v>0</v>
      </c>
      <c r="J62" s="212">
        <v>0</v>
      </c>
      <c r="K62" s="212">
        <v>0</v>
      </c>
      <c r="L62" s="212">
        <v>0</v>
      </c>
      <c r="M62" s="212">
        <v>0</v>
      </c>
    </row>
    <row r="63" spans="1:13" x14ac:dyDescent="0.25">
      <c r="A63" s="218" t="s">
        <v>779</v>
      </c>
      <c r="B63" s="212" t="s">
        <v>143</v>
      </c>
      <c r="C63" s="212">
        <v>4</v>
      </c>
      <c r="D63" s="213">
        <v>50</v>
      </c>
      <c r="E63" s="213">
        <v>200</v>
      </c>
      <c r="F63" s="212">
        <v>0</v>
      </c>
      <c r="G63" s="213">
        <v>0</v>
      </c>
      <c r="H63" s="212">
        <v>4</v>
      </c>
      <c r="I63" s="213">
        <v>200</v>
      </c>
      <c r="J63" s="212">
        <v>0</v>
      </c>
      <c r="K63" s="212">
        <v>0</v>
      </c>
      <c r="L63" s="212">
        <v>0</v>
      </c>
      <c r="M63" s="212">
        <v>0</v>
      </c>
    </row>
    <row r="64" spans="1:13" x14ac:dyDescent="0.25">
      <c r="A64" s="218" t="s">
        <v>852</v>
      </c>
      <c r="B64" s="212" t="s">
        <v>145</v>
      </c>
      <c r="C64" s="212">
        <v>24</v>
      </c>
      <c r="D64" s="213">
        <v>100</v>
      </c>
      <c r="E64" s="213">
        <v>2400</v>
      </c>
      <c r="F64" s="212">
        <v>24</v>
      </c>
      <c r="G64" s="213">
        <v>2400</v>
      </c>
      <c r="H64" s="212">
        <v>0</v>
      </c>
      <c r="I64" s="213">
        <v>0</v>
      </c>
      <c r="J64" s="212">
        <v>0</v>
      </c>
      <c r="K64" s="212">
        <v>0</v>
      </c>
      <c r="L64" s="212">
        <v>0</v>
      </c>
      <c r="M64" s="212">
        <v>0</v>
      </c>
    </row>
    <row r="65" spans="1:13" x14ac:dyDescent="0.25">
      <c r="A65" s="218" t="s">
        <v>853</v>
      </c>
      <c r="B65" s="212" t="s">
        <v>142</v>
      </c>
      <c r="C65" s="212">
        <v>3</v>
      </c>
      <c r="D65" s="213">
        <v>1500</v>
      </c>
      <c r="E65" s="213">
        <v>4500</v>
      </c>
      <c r="F65" s="212">
        <v>3</v>
      </c>
      <c r="G65" s="213">
        <v>4500</v>
      </c>
      <c r="H65" s="212">
        <v>0</v>
      </c>
      <c r="I65" s="213">
        <v>0</v>
      </c>
      <c r="J65" s="212">
        <v>0</v>
      </c>
      <c r="K65" s="212">
        <v>0</v>
      </c>
      <c r="L65" s="212">
        <v>0</v>
      </c>
      <c r="M65" s="212">
        <v>0</v>
      </c>
    </row>
    <row r="66" spans="1:13" x14ac:dyDescent="0.25">
      <c r="A66" s="218" t="s">
        <v>780</v>
      </c>
      <c r="B66" s="212" t="s">
        <v>142</v>
      </c>
      <c r="C66" s="212">
        <v>2</v>
      </c>
      <c r="D66" s="213">
        <v>4500</v>
      </c>
      <c r="E66" s="213">
        <v>9000</v>
      </c>
      <c r="F66" s="212">
        <v>0</v>
      </c>
      <c r="G66" s="213">
        <v>0</v>
      </c>
      <c r="H66" s="212">
        <v>2</v>
      </c>
      <c r="I66" s="213">
        <v>9000</v>
      </c>
      <c r="J66" s="212">
        <v>0</v>
      </c>
      <c r="K66" s="212">
        <v>0</v>
      </c>
      <c r="L66" s="212">
        <v>0</v>
      </c>
      <c r="M66" s="212">
        <v>0</v>
      </c>
    </row>
    <row r="67" spans="1:13" x14ac:dyDescent="0.25">
      <c r="A67" s="218" t="s">
        <v>269</v>
      </c>
      <c r="B67" s="212" t="s">
        <v>152</v>
      </c>
      <c r="C67" s="212">
        <v>1</v>
      </c>
      <c r="D67" s="213">
        <v>1419</v>
      </c>
      <c r="E67" s="213">
        <v>1419</v>
      </c>
      <c r="F67" s="212">
        <v>0</v>
      </c>
      <c r="G67" s="213">
        <v>0</v>
      </c>
      <c r="H67" s="212">
        <v>1</v>
      </c>
      <c r="I67" s="213">
        <v>1419</v>
      </c>
      <c r="J67" s="212">
        <v>0</v>
      </c>
      <c r="K67" s="212">
        <v>0</v>
      </c>
      <c r="L67" s="212">
        <v>0</v>
      </c>
      <c r="M67" s="212">
        <v>0</v>
      </c>
    </row>
    <row r="68" spans="1:13" x14ac:dyDescent="0.25">
      <c r="A68" s="218" t="s">
        <v>854</v>
      </c>
      <c r="B68" s="212" t="s">
        <v>145</v>
      </c>
      <c r="C68" s="212">
        <v>4</v>
      </c>
      <c r="D68" s="213">
        <v>550</v>
      </c>
      <c r="E68" s="213">
        <v>2200</v>
      </c>
      <c r="F68" s="212">
        <v>4</v>
      </c>
      <c r="G68" s="213">
        <v>2200</v>
      </c>
      <c r="H68" s="212">
        <v>0</v>
      </c>
      <c r="I68" s="213">
        <v>0</v>
      </c>
      <c r="J68" s="212">
        <v>0</v>
      </c>
      <c r="K68" s="212">
        <v>0</v>
      </c>
      <c r="L68" s="212">
        <v>0</v>
      </c>
      <c r="M68" s="212">
        <v>0</v>
      </c>
    </row>
    <row r="69" spans="1:13" x14ac:dyDescent="0.25">
      <c r="A69" s="218" t="s">
        <v>204</v>
      </c>
      <c r="B69" s="212" t="s">
        <v>145</v>
      </c>
      <c r="C69" s="212">
        <v>1</v>
      </c>
      <c r="D69" s="213">
        <v>1400</v>
      </c>
      <c r="E69" s="213">
        <v>1400</v>
      </c>
      <c r="F69" s="212">
        <v>0</v>
      </c>
      <c r="G69" s="213">
        <v>0</v>
      </c>
      <c r="H69" s="212">
        <v>0</v>
      </c>
      <c r="I69" s="213">
        <v>0</v>
      </c>
      <c r="J69" s="212">
        <v>1</v>
      </c>
      <c r="K69" s="213">
        <v>1400</v>
      </c>
      <c r="L69" s="212">
        <v>0</v>
      </c>
      <c r="M69" s="212">
        <v>0</v>
      </c>
    </row>
    <row r="70" spans="1:13" ht="30" x14ac:dyDescent="0.25">
      <c r="A70" s="218" t="s">
        <v>855</v>
      </c>
      <c r="B70" s="212" t="s">
        <v>145</v>
      </c>
      <c r="C70" s="212">
        <v>12</v>
      </c>
      <c r="D70" s="213">
        <v>700</v>
      </c>
      <c r="E70" s="213">
        <v>8400</v>
      </c>
      <c r="F70" s="212">
        <v>12</v>
      </c>
      <c r="G70" s="213">
        <v>8400</v>
      </c>
      <c r="H70" s="212">
        <v>0</v>
      </c>
      <c r="I70" s="213">
        <v>0</v>
      </c>
      <c r="J70" s="212">
        <v>0</v>
      </c>
      <c r="K70" s="212">
        <v>0</v>
      </c>
      <c r="L70" s="212">
        <v>0</v>
      </c>
      <c r="M70" s="212">
        <v>0</v>
      </c>
    </row>
    <row r="71" spans="1:13" x14ac:dyDescent="0.25">
      <c r="A71" s="218" t="s">
        <v>205</v>
      </c>
      <c r="B71" s="212" t="s">
        <v>150</v>
      </c>
      <c r="C71" s="212">
        <v>1</v>
      </c>
      <c r="D71" s="213">
        <v>525</v>
      </c>
      <c r="E71" s="213">
        <v>525</v>
      </c>
      <c r="F71" s="212">
        <v>0</v>
      </c>
      <c r="G71" s="213">
        <v>0</v>
      </c>
      <c r="H71" s="212">
        <v>0</v>
      </c>
      <c r="I71" s="213">
        <v>0</v>
      </c>
      <c r="J71" s="212">
        <v>1</v>
      </c>
      <c r="K71" s="212">
        <v>525</v>
      </c>
      <c r="L71" s="212">
        <v>0</v>
      </c>
      <c r="M71" s="212">
        <v>0</v>
      </c>
    </row>
    <row r="72" spans="1:13" x14ac:dyDescent="0.25">
      <c r="A72" s="218" t="s">
        <v>856</v>
      </c>
      <c r="B72" s="212" t="s">
        <v>145</v>
      </c>
      <c r="C72" s="212">
        <v>46</v>
      </c>
      <c r="D72" s="213">
        <v>700</v>
      </c>
      <c r="E72" s="213">
        <v>32200</v>
      </c>
      <c r="F72" s="212">
        <v>40</v>
      </c>
      <c r="G72" s="213">
        <v>28000</v>
      </c>
      <c r="H72" s="212">
        <v>6</v>
      </c>
      <c r="I72" s="213">
        <v>4200</v>
      </c>
      <c r="J72" s="212">
        <v>0</v>
      </c>
      <c r="K72" s="212">
        <v>0</v>
      </c>
      <c r="L72" s="212">
        <v>0</v>
      </c>
      <c r="M72" s="212">
        <v>0</v>
      </c>
    </row>
    <row r="73" spans="1:13" x14ac:dyDescent="0.25">
      <c r="A73" s="218" t="s">
        <v>270</v>
      </c>
      <c r="B73" s="212" t="s">
        <v>145</v>
      </c>
      <c r="C73" s="212">
        <v>19</v>
      </c>
      <c r="D73" s="213">
        <v>890</v>
      </c>
      <c r="E73" s="213">
        <v>16910</v>
      </c>
      <c r="F73" s="212">
        <v>4</v>
      </c>
      <c r="G73" s="213">
        <v>3560</v>
      </c>
      <c r="H73" s="212">
        <v>13</v>
      </c>
      <c r="I73" s="213">
        <v>11570</v>
      </c>
      <c r="J73" s="212">
        <v>2</v>
      </c>
      <c r="K73" s="213">
        <v>1780</v>
      </c>
      <c r="L73" s="212">
        <v>0</v>
      </c>
      <c r="M73" s="212">
        <v>0</v>
      </c>
    </row>
    <row r="74" spans="1:13" ht="30" x14ac:dyDescent="0.25">
      <c r="A74" s="218" t="s">
        <v>271</v>
      </c>
      <c r="B74" s="212" t="s">
        <v>145</v>
      </c>
      <c r="C74" s="212">
        <v>28</v>
      </c>
      <c r="D74" s="213">
        <v>800</v>
      </c>
      <c r="E74" s="213">
        <v>22400</v>
      </c>
      <c r="F74" s="212">
        <v>10</v>
      </c>
      <c r="G74" s="213">
        <v>8000</v>
      </c>
      <c r="H74" s="212">
        <v>16</v>
      </c>
      <c r="I74" s="213">
        <v>12800</v>
      </c>
      <c r="J74" s="212">
        <v>2</v>
      </c>
      <c r="K74" s="213">
        <v>1600</v>
      </c>
      <c r="L74" s="212">
        <v>0</v>
      </c>
      <c r="M74" s="212">
        <v>0</v>
      </c>
    </row>
    <row r="75" spans="1:13" x14ac:dyDescent="0.25">
      <c r="A75" s="218" t="s">
        <v>857</v>
      </c>
      <c r="B75" s="212" t="s">
        <v>145</v>
      </c>
      <c r="C75" s="212">
        <v>3</v>
      </c>
      <c r="D75" s="213">
        <v>42</v>
      </c>
      <c r="E75" s="213">
        <v>126</v>
      </c>
      <c r="F75" s="212">
        <v>3</v>
      </c>
      <c r="G75" s="213">
        <v>126</v>
      </c>
      <c r="H75" s="212">
        <v>0</v>
      </c>
      <c r="I75" s="213">
        <v>0</v>
      </c>
      <c r="J75" s="212">
        <v>0</v>
      </c>
      <c r="K75" s="212">
        <v>0</v>
      </c>
      <c r="L75" s="212">
        <v>0</v>
      </c>
      <c r="M75" s="212">
        <v>0</v>
      </c>
    </row>
    <row r="76" spans="1:13" x14ac:dyDescent="0.25">
      <c r="A76" s="218" t="s">
        <v>272</v>
      </c>
      <c r="B76" s="212" t="s">
        <v>145</v>
      </c>
      <c r="C76" s="212">
        <v>15</v>
      </c>
      <c r="D76" s="213">
        <v>275</v>
      </c>
      <c r="E76" s="213">
        <v>4125</v>
      </c>
      <c r="F76" s="212">
        <v>15</v>
      </c>
      <c r="G76" s="213">
        <v>4125</v>
      </c>
      <c r="H76" s="212">
        <v>0</v>
      </c>
      <c r="I76" s="213">
        <v>0</v>
      </c>
      <c r="J76" s="212">
        <v>0</v>
      </c>
      <c r="K76" s="212">
        <v>0</v>
      </c>
      <c r="L76" s="212">
        <v>0</v>
      </c>
      <c r="M76" s="212">
        <v>0</v>
      </c>
    </row>
    <row r="77" spans="1:13" x14ac:dyDescent="0.25">
      <c r="A77" s="218" t="s">
        <v>858</v>
      </c>
      <c r="B77" s="212" t="s">
        <v>145</v>
      </c>
      <c r="C77" s="212">
        <v>11</v>
      </c>
      <c r="D77" s="213">
        <v>45</v>
      </c>
      <c r="E77" s="213">
        <v>495</v>
      </c>
      <c r="F77" s="212">
        <v>5</v>
      </c>
      <c r="G77" s="213">
        <v>225</v>
      </c>
      <c r="H77" s="212">
        <v>6</v>
      </c>
      <c r="I77" s="213">
        <v>270</v>
      </c>
      <c r="J77" s="212">
        <v>0</v>
      </c>
      <c r="K77" s="212">
        <v>0</v>
      </c>
      <c r="L77" s="212">
        <v>0</v>
      </c>
      <c r="M77" s="212">
        <v>0</v>
      </c>
    </row>
    <row r="78" spans="1:13" ht="45" x14ac:dyDescent="0.25">
      <c r="A78" s="218" t="s">
        <v>859</v>
      </c>
      <c r="B78" s="212" t="s">
        <v>145</v>
      </c>
      <c r="C78" s="212">
        <v>12</v>
      </c>
      <c r="D78" s="213">
        <v>820</v>
      </c>
      <c r="E78" s="213">
        <v>9840</v>
      </c>
      <c r="F78" s="212">
        <v>12</v>
      </c>
      <c r="G78" s="213">
        <v>9840</v>
      </c>
      <c r="H78" s="212">
        <v>0</v>
      </c>
      <c r="I78" s="213">
        <v>0</v>
      </c>
      <c r="J78" s="212">
        <v>0</v>
      </c>
      <c r="K78" s="212">
        <v>0</v>
      </c>
      <c r="L78" s="212">
        <v>0</v>
      </c>
      <c r="M78" s="212">
        <v>0</v>
      </c>
    </row>
    <row r="79" spans="1:13" x14ac:dyDescent="0.25">
      <c r="A79" s="218" t="s">
        <v>860</v>
      </c>
      <c r="B79" s="212" t="s">
        <v>145</v>
      </c>
      <c r="C79" s="212">
        <v>24</v>
      </c>
      <c r="D79" s="213">
        <v>50</v>
      </c>
      <c r="E79" s="213">
        <v>1200</v>
      </c>
      <c r="F79" s="212">
        <v>24</v>
      </c>
      <c r="G79" s="213">
        <v>1200</v>
      </c>
      <c r="H79" s="212">
        <v>0</v>
      </c>
      <c r="I79" s="213">
        <v>0</v>
      </c>
      <c r="J79" s="212">
        <v>0</v>
      </c>
      <c r="K79" s="212">
        <v>0</v>
      </c>
      <c r="L79" s="212">
        <v>0</v>
      </c>
      <c r="M79" s="212">
        <v>0</v>
      </c>
    </row>
    <row r="80" spans="1:13" x14ac:dyDescent="0.25">
      <c r="A80" s="218" t="s">
        <v>861</v>
      </c>
      <c r="B80" s="212" t="s">
        <v>145</v>
      </c>
      <c r="C80" s="212">
        <v>24</v>
      </c>
      <c r="D80" s="213">
        <v>50</v>
      </c>
      <c r="E80" s="213">
        <v>1200</v>
      </c>
      <c r="F80" s="212">
        <v>24</v>
      </c>
      <c r="G80" s="213">
        <v>1200</v>
      </c>
      <c r="H80" s="212">
        <v>0</v>
      </c>
      <c r="I80" s="213">
        <v>0</v>
      </c>
      <c r="J80" s="212">
        <v>0</v>
      </c>
      <c r="K80" s="212">
        <v>0</v>
      </c>
      <c r="L80" s="212">
        <v>0</v>
      </c>
      <c r="M80" s="212">
        <v>0</v>
      </c>
    </row>
    <row r="81" spans="1:13" x14ac:dyDescent="0.25">
      <c r="A81" s="218" t="s">
        <v>273</v>
      </c>
      <c r="B81" s="212" t="s">
        <v>145</v>
      </c>
      <c r="C81" s="212">
        <v>60</v>
      </c>
      <c r="D81" s="213">
        <v>35</v>
      </c>
      <c r="E81" s="213">
        <v>2100</v>
      </c>
      <c r="F81" s="212">
        <v>0</v>
      </c>
      <c r="G81" s="213">
        <v>0</v>
      </c>
      <c r="H81" s="212">
        <v>48</v>
      </c>
      <c r="I81" s="213">
        <v>1680</v>
      </c>
      <c r="J81" s="212">
        <v>12</v>
      </c>
      <c r="K81" s="212">
        <v>420</v>
      </c>
      <c r="L81" s="212">
        <v>0</v>
      </c>
      <c r="M81" s="212">
        <v>0</v>
      </c>
    </row>
    <row r="82" spans="1:13" x14ac:dyDescent="0.25">
      <c r="A82" s="218" t="s">
        <v>274</v>
      </c>
      <c r="B82" s="212" t="s">
        <v>140</v>
      </c>
      <c r="C82" s="212">
        <v>60</v>
      </c>
      <c r="D82" s="213">
        <v>155</v>
      </c>
      <c r="E82" s="213">
        <v>9300</v>
      </c>
      <c r="F82" s="212">
        <v>24</v>
      </c>
      <c r="G82" s="213">
        <v>3720</v>
      </c>
      <c r="H82" s="212">
        <v>35</v>
      </c>
      <c r="I82" s="213">
        <v>5425</v>
      </c>
      <c r="J82" s="212">
        <v>1</v>
      </c>
      <c r="K82" s="212">
        <v>155</v>
      </c>
      <c r="L82" s="212">
        <v>0</v>
      </c>
      <c r="M82" s="212">
        <v>0</v>
      </c>
    </row>
    <row r="83" spans="1:13" x14ac:dyDescent="0.25">
      <c r="A83" s="218" t="s">
        <v>275</v>
      </c>
      <c r="B83" s="212" t="s">
        <v>142</v>
      </c>
      <c r="C83" s="212">
        <v>2</v>
      </c>
      <c r="D83" s="213">
        <v>1200</v>
      </c>
      <c r="E83" s="213">
        <v>2400</v>
      </c>
      <c r="F83" s="212">
        <v>2</v>
      </c>
      <c r="G83" s="213">
        <v>2400</v>
      </c>
      <c r="H83" s="212">
        <v>0</v>
      </c>
      <c r="I83" s="213">
        <v>0</v>
      </c>
      <c r="J83" s="212">
        <v>0</v>
      </c>
      <c r="K83" s="212">
        <v>0</v>
      </c>
      <c r="L83" s="212">
        <v>0</v>
      </c>
      <c r="M83" s="212">
        <v>0</v>
      </c>
    </row>
    <row r="84" spans="1:13" x14ac:dyDescent="0.25">
      <c r="A84" s="218" t="s">
        <v>862</v>
      </c>
      <c r="B84" s="212" t="s">
        <v>142</v>
      </c>
      <c r="C84" s="212">
        <v>1</v>
      </c>
      <c r="D84" s="213">
        <v>1360</v>
      </c>
      <c r="E84" s="213">
        <v>1360</v>
      </c>
      <c r="F84" s="212">
        <v>1</v>
      </c>
      <c r="G84" s="213">
        <v>1360</v>
      </c>
      <c r="H84" s="212">
        <v>0</v>
      </c>
      <c r="I84" s="213">
        <v>0</v>
      </c>
      <c r="J84" s="212">
        <v>0</v>
      </c>
      <c r="K84" s="212">
        <v>0</v>
      </c>
      <c r="L84" s="212">
        <v>0</v>
      </c>
      <c r="M84" s="212">
        <v>0</v>
      </c>
    </row>
    <row r="85" spans="1:13" x14ac:dyDescent="0.25">
      <c r="A85" s="218" t="s">
        <v>863</v>
      </c>
      <c r="B85" s="212" t="s">
        <v>148</v>
      </c>
      <c r="C85" s="212">
        <v>2</v>
      </c>
      <c r="D85" s="213">
        <v>4550</v>
      </c>
      <c r="E85" s="213">
        <v>9100</v>
      </c>
      <c r="F85" s="212">
        <v>2</v>
      </c>
      <c r="G85" s="213">
        <v>9100</v>
      </c>
      <c r="H85" s="212">
        <v>0</v>
      </c>
      <c r="I85" s="213">
        <v>0</v>
      </c>
      <c r="J85" s="212">
        <v>0</v>
      </c>
      <c r="K85" s="212">
        <v>0</v>
      </c>
      <c r="L85" s="212">
        <v>0</v>
      </c>
      <c r="M85" s="212">
        <v>0</v>
      </c>
    </row>
    <row r="86" spans="1:13" x14ac:dyDescent="0.25">
      <c r="A86" s="218" t="s">
        <v>864</v>
      </c>
      <c r="B86" s="212" t="s">
        <v>148</v>
      </c>
      <c r="C86" s="212">
        <v>1</v>
      </c>
      <c r="D86" s="213">
        <v>6300</v>
      </c>
      <c r="E86" s="213">
        <v>6300</v>
      </c>
      <c r="F86" s="212">
        <v>1</v>
      </c>
      <c r="G86" s="213">
        <v>6300</v>
      </c>
      <c r="H86" s="212">
        <v>0</v>
      </c>
      <c r="I86" s="213">
        <v>0</v>
      </c>
      <c r="J86" s="212">
        <v>0</v>
      </c>
      <c r="K86" s="212">
        <v>0</v>
      </c>
      <c r="L86" s="212">
        <v>0</v>
      </c>
      <c r="M86" s="212">
        <v>0</v>
      </c>
    </row>
    <row r="87" spans="1:13" x14ac:dyDescent="0.25">
      <c r="A87" s="218" t="s">
        <v>276</v>
      </c>
      <c r="B87" s="212" t="s">
        <v>142</v>
      </c>
      <c r="C87" s="212">
        <v>2</v>
      </c>
      <c r="D87" s="213">
        <v>5458</v>
      </c>
      <c r="E87" s="213">
        <v>10916</v>
      </c>
      <c r="F87" s="212">
        <v>0</v>
      </c>
      <c r="G87" s="213">
        <v>0</v>
      </c>
      <c r="H87" s="212">
        <v>2</v>
      </c>
      <c r="I87" s="213">
        <v>10916</v>
      </c>
      <c r="J87" s="212">
        <v>0</v>
      </c>
      <c r="K87" s="212">
        <v>0</v>
      </c>
      <c r="L87" s="212">
        <v>0</v>
      </c>
      <c r="M87" s="212">
        <v>0</v>
      </c>
    </row>
    <row r="88" spans="1:13" x14ac:dyDescent="0.25">
      <c r="A88" s="218" t="s">
        <v>714</v>
      </c>
      <c r="B88" s="212" t="s">
        <v>142</v>
      </c>
      <c r="C88" s="212">
        <v>2</v>
      </c>
      <c r="D88" s="213">
        <v>7875</v>
      </c>
      <c r="E88" s="213">
        <v>15750</v>
      </c>
      <c r="F88" s="212">
        <v>0</v>
      </c>
      <c r="G88" s="213">
        <v>0</v>
      </c>
      <c r="H88" s="212">
        <v>2</v>
      </c>
      <c r="I88" s="213">
        <v>15750</v>
      </c>
      <c r="J88" s="212">
        <v>0</v>
      </c>
      <c r="K88" s="212">
        <v>0</v>
      </c>
      <c r="L88" s="212">
        <v>0</v>
      </c>
      <c r="M88" s="212">
        <v>0</v>
      </c>
    </row>
    <row r="89" spans="1:13" ht="45" x14ac:dyDescent="0.25">
      <c r="A89" s="218" t="s">
        <v>781</v>
      </c>
      <c r="B89" s="212" t="s">
        <v>145</v>
      </c>
      <c r="C89" s="212">
        <v>1</v>
      </c>
      <c r="D89" s="213">
        <v>4500</v>
      </c>
      <c r="E89" s="213">
        <v>4500</v>
      </c>
      <c r="F89" s="212">
        <v>1</v>
      </c>
      <c r="G89" s="213">
        <v>4500</v>
      </c>
      <c r="H89" s="212">
        <v>0</v>
      </c>
      <c r="I89" s="213">
        <v>0</v>
      </c>
      <c r="J89" s="212">
        <v>0</v>
      </c>
      <c r="K89" s="212">
        <v>0</v>
      </c>
      <c r="L89" s="212">
        <v>0</v>
      </c>
      <c r="M89" s="212">
        <v>0</v>
      </c>
    </row>
    <row r="90" spans="1:13" x14ac:dyDescent="0.25">
      <c r="A90" s="218" t="s">
        <v>865</v>
      </c>
      <c r="B90" s="212" t="s">
        <v>145</v>
      </c>
      <c r="C90" s="212">
        <v>38</v>
      </c>
      <c r="D90" s="213">
        <v>60</v>
      </c>
      <c r="E90" s="213">
        <v>2280</v>
      </c>
      <c r="F90" s="212">
        <v>38</v>
      </c>
      <c r="G90" s="213">
        <v>2280</v>
      </c>
      <c r="H90" s="212">
        <v>0</v>
      </c>
      <c r="I90" s="213">
        <v>0</v>
      </c>
      <c r="J90" s="212">
        <v>0</v>
      </c>
      <c r="K90" s="212">
        <v>0</v>
      </c>
      <c r="L90" s="212">
        <v>0</v>
      </c>
      <c r="M90" s="212">
        <v>0</v>
      </c>
    </row>
    <row r="91" spans="1:13" x14ac:dyDescent="0.25">
      <c r="A91" s="218" t="s">
        <v>782</v>
      </c>
      <c r="B91" s="212" t="s">
        <v>150</v>
      </c>
      <c r="C91" s="212">
        <v>8</v>
      </c>
      <c r="D91" s="213">
        <v>1500</v>
      </c>
      <c r="E91" s="213">
        <v>12000</v>
      </c>
      <c r="F91" s="212">
        <v>5</v>
      </c>
      <c r="G91" s="213">
        <v>7500</v>
      </c>
      <c r="H91" s="212">
        <v>2</v>
      </c>
      <c r="I91" s="213">
        <v>3000</v>
      </c>
      <c r="J91" s="212">
        <v>1</v>
      </c>
      <c r="K91" s="213">
        <v>1500</v>
      </c>
      <c r="L91" s="212">
        <v>0</v>
      </c>
      <c r="M91" s="212">
        <v>0</v>
      </c>
    </row>
    <row r="92" spans="1:13" x14ac:dyDescent="0.25">
      <c r="A92" s="218" t="s">
        <v>783</v>
      </c>
      <c r="B92" s="212" t="s">
        <v>145</v>
      </c>
      <c r="C92" s="212">
        <v>8</v>
      </c>
      <c r="D92" s="213">
        <v>3000</v>
      </c>
      <c r="E92" s="213">
        <v>24000</v>
      </c>
      <c r="F92" s="212">
        <v>2</v>
      </c>
      <c r="G92" s="213">
        <v>6000</v>
      </c>
      <c r="H92" s="212">
        <v>5</v>
      </c>
      <c r="I92" s="213">
        <v>15000</v>
      </c>
      <c r="J92" s="212">
        <v>1</v>
      </c>
      <c r="K92" s="213">
        <v>3000</v>
      </c>
      <c r="L92" s="212">
        <v>0</v>
      </c>
      <c r="M92" s="212">
        <v>0</v>
      </c>
    </row>
    <row r="93" spans="1:13" x14ac:dyDescent="0.25">
      <c r="A93" s="218" t="s">
        <v>277</v>
      </c>
      <c r="B93" s="212" t="s">
        <v>154</v>
      </c>
      <c r="C93" s="212">
        <v>19</v>
      </c>
      <c r="D93" s="213">
        <v>250</v>
      </c>
      <c r="E93" s="213">
        <v>4750</v>
      </c>
      <c r="F93" s="212">
        <v>8</v>
      </c>
      <c r="G93" s="213">
        <v>2000</v>
      </c>
      <c r="H93" s="212">
        <v>11</v>
      </c>
      <c r="I93" s="213">
        <v>2750</v>
      </c>
      <c r="J93" s="212">
        <v>0</v>
      </c>
      <c r="K93" s="212">
        <v>0</v>
      </c>
      <c r="L93" s="212">
        <v>0</v>
      </c>
      <c r="M93" s="212">
        <v>0</v>
      </c>
    </row>
    <row r="94" spans="1:13" x14ac:dyDescent="0.25">
      <c r="A94" s="218" t="s">
        <v>278</v>
      </c>
      <c r="B94" s="212" t="s">
        <v>145</v>
      </c>
      <c r="C94" s="212">
        <v>52</v>
      </c>
      <c r="D94" s="213">
        <v>78</v>
      </c>
      <c r="E94" s="213">
        <v>4056</v>
      </c>
      <c r="F94" s="212">
        <v>35</v>
      </c>
      <c r="G94" s="213">
        <v>2730</v>
      </c>
      <c r="H94" s="212">
        <v>12</v>
      </c>
      <c r="I94" s="213">
        <v>936</v>
      </c>
      <c r="J94" s="212">
        <v>5</v>
      </c>
      <c r="K94" s="212">
        <v>390</v>
      </c>
      <c r="L94" s="212">
        <v>0</v>
      </c>
      <c r="M94" s="212">
        <v>0</v>
      </c>
    </row>
    <row r="95" spans="1:13" x14ac:dyDescent="0.25">
      <c r="A95" s="218" t="s">
        <v>784</v>
      </c>
      <c r="B95" s="212" t="s">
        <v>154</v>
      </c>
      <c r="C95" s="212">
        <v>5</v>
      </c>
      <c r="D95" s="213">
        <v>150</v>
      </c>
      <c r="E95" s="213">
        <v>750</v>
      </c>
      <c r="F95" s="212">
        <v>5</v>
      </c>
      <c r="G95" s="213">
        <v>750</v>
      </c>
      <c r="H95" s="212">
        <v>0</v>
      </c>
      <c r="I95" s="213">
        <v>0</v>
      </c>
      <c r="J95" s="212">
        <v>0</v>
      </c>
      <c r="K95" s="212">
        <v>0</v>
      </c>
      <c r="L95" s="212">
        <v>0</v>
      </c>
      <c r="M95" s="212">
        <v>0</v>
      </c>
    </row>
    <row r="96" spans="1:13" x14ac:dyDescent="0.25">
      <c r="A96" s="218" t="s">
        <v>279</v>
      </c>
      <c r="B96" s="212" t="s">
        <v>201</v>
      </c>
      <c r="C96" s="212">
        <v>58</v>
      </c>
      <c r="D96" s="213">
        <v>650</v>
      </c>
      <c r="E96" s="213">
        <v>37700</v>
      </c>
      <c r="F96" s="212">
        <v>9</v>
      </c>
      <c r="G96" s="213">
        <v>5850</v>
      </c>
      <c r="H96" s="212">
        <v>49</v>
      </c>
      <c r="I96" s="213">
        <v>31850</v>
      </c>
      <c r="J96" s="212">
        <v>0</v>
      </c>
      <c r="K96" s="212">
        <v>0</v>
      </c>
      <c r="L96" s="212">
        <v>0</v>
      </c>
      <c r="M96" s="212">
        <v>0</v>
      </c>
    </row>
    <row r="97" spans="1:13" x14ac:dyDescent="0.25">
      <c r="A97" s="218" t="s">
        <v>206</v>
      </c>
      <c r="B97" s="212" t="s">
        <v>207</v>
      </c>
      <c r="C97" s="212">
        <v>159</v>
      </c>
      <c r="D97" s="213">
        <v>350</v>
      </c>
      <c r="E97" s="213">
        <v>55650</v>
      </c>
      <c r="F97" s="212">
        <v>5</v>
      </c>
      <c r="G97" s="213">
        <v>1750</v>
      </c>
      <c r="H97" s="212">
        <v>154</v>
      </c>
      <c r="I97" s="213">
        <v>53900</v>
      </c>
      <c r="J97" s="212">
        <v>0</v>
      </c>
      <c r="K97" s="212">
        <v>0</v>
      </c>
      <c r="L97" s="212">
        <v>0</v>
      </c>
      <c r="M97" s="212">
        <v>0</v>
      </c>
    </row>
    <row r="98" spans="1:13" x14ac:dyDescent="0.25">
      <c r="A98" s="218" t="s">
        <v>280</v>
      </c>
      <c r="B98" s="212" t="s">
        <v>143</v>
      </c>
      <c r="C98" s="212">
        <v>8</v>
      </c>
      <c r="D98" s="213">
        <v>880</v>
      </c>
      <c r="E98" s="213">
        <v>7040</v>
      </c>
      <c r="F98" s="212">
        <v>0</v>
      </c>
      <c r="G98" s="213">
        <v>0</v>
      </c>
      <c r="H98" s="212">
        <v>8</v>
      </c>
      <c r="I98" s="213">
        <v>7040</v>
      </c>
      <c r="J98" s="212">
        <v>0</v>
      </c>
      <c r="K98" s="212">
        <v>0</v>
      </c>
      <c r="L98" s="212">
        <v>0</v>
      </c>
      <c r="M98" s="212">
        <v>0</v>
      </c>
    </row>
    <row r="99" spans="1:13" x14ac:dyDescent="0.25">
      <c r="A99" s="218" t="s">
        <v>281</v>
      </c>
      <c r="B99" s="212" t="s">
        <v>145</v>
      </c>
      <c r="C99" s="212">
        <v>5</v>
      </c>
      <c r="D99" s="213">
        <v>250</v>
      </c>
      <c r="E99" s="213">
        <v>1250</v>
      </c>
      <c r="F99" s="212">
        <v>0</v>
      </c>
      <c r="G99" s="213">
        <v>0</v>
      </c>
      <c r="H99" s="212">
        <v>5</v>
      </c>
      <c r="I99" s="213">
        <v>1250</v>
      </c>
      <c r="J99" s="212">
        <v>0</v>
      </c>
      <c r="K99" s="212">
        <v>0</v>
      </c>
      <c r="L99" s="212">
        <v>0</v>
      </c>
      <c r="M99" s="212">
        <v>0</v>
      </c>
    </row>
    <row r="100" spans="1:13" x14ac:dyDescent="0.25">
      <c r="A100" s="218" t="s">
        <v>282</v>
      </c>
      <c r="B100" s="212" t="s">
        <v>152</v>
      </c>
      <c r="C100" s="212">
        <v>5</v>
      </c>
      <c r="D100" s="213">
        <v>2274</v>
      </c>
      <c r="E100" s="213">
        <v>11370</v>
      </c>
      <c r="F100" s="212">
        <v>0</v>
      </c>
      <c r="G100" s="213">
        <v>0</v>
      </c>
      <c r="H100" s="212">
        <v>5</v>
      </c>
      <c r="I100" s="213">
        <v>11370</v>
      </c>
      <c r="J100" s="212">
        <v>0</v>
      </c>
      <c r="K100" s="212">
        <v>0</v>
      </c>
      <c r="L100" s="212">
        <v>0</v>
      </c>
      <c r="M100" s="212">
        <v>0</v>
      </c>
    </row>
    <row r="101" spans="1:13" ht="30" x14ac:dyDescent="0.25">
      <c r="A101" s="218" t="s">
        <v>283</v>
      </c>
      <c r="B101" s="212" t="s">
        <v>145</v>
      </c>
      <c r="C101" s="212">
        <v>12</v>
      </c>
      <c r="D101" s="213">
        <v>1850</v>
      </c>
      <c r="E101" s="213">
        <v>22200</v>
      </c>
      <c r="F101" s="212">
        <v>12</v>
      </c>
      <c r="G101" s="213">
        <v>22200</v>
      </c>
      <c r="H101" s="212">
        <v>0</v>
      </c>
      <c r="I101" s="213">
        <v>0</v>
      </c>
      <c r="J101" s="212">
        <v>0</v>
      </c>
      <c r="K101" s="212">
        <v>0</v>
      </c>
      <c r="L101" s="212">
        <v>0</v>
      </c>
      <c r="M101" s="212">
        <v>0</v>
      </c>
    </row>
    <row r="102" spans="1:13" x14ac:dyDescent="0.25">
      <c r="A102" s="218" t="s">
        <v>284</v>
      </c>
      <c r="B102" s="212" t="s">
        <v>145</v>
      </c>
      <c r="C102" s="212">
        <v>14</v>
      </c>
      <c r="D102" s="213">
        <v>450</v>
      </c>
      <c r="E102" s="213">
        <v>6300</v>
      </c>
      <c r="F102" s="212">
        <v>5</v>
      </c>
      <c r="G102" s="213">
        <v>2250</v>
      </c>
      <c r="H102" s="212">
        <v>4</v>
      </c>
      <c r="I102" s="213">
        <v>1800</v>
      </c>
      <c r="J102" s="212">
        <v>5</v>
      </c>
      <c r="K102" s="213">
        <v>2250</v>
      </c>
      <c r="L102" s="212">
        <v>0</v>
      </c>
      <c r="M102" s="212">
        <v>0</v>
      </c>
    </row>
    <row r="103" spans="1:13" x14ac:dyDescent="0.25">
      <c r="A103" s="218" t="s">
        <v>866</v>
      </c>
      <c r="B103" s="212" t="s">
        <v>145</v>
      </c>
      <c r="C103" s="212">
        <v>10</v>
      </c>
      <c r="D103" s="213">
        <v>220</v>
      </c>
      <c r="E103" s="213">
        <v>2200</v>
      </c>
      <c r="F103" s="212">
        <v>0</v>
      </c>
      <c r="G103" s="213">
        <v>0</v>
      </c>
      <c r="H103" s="212">
        <v>10</v>
      </c>
      <c r="I103" s="213">
        <v>2200</v>
      </c>
      <c r="J103" s="212">
        <v>0</v>
      </c>
      <c r="K103" s="212">
        <v>0</v>
      </c>
      <c r="L103" s="212">
        <v>0</v>
      </c>
      <c r="M103" s="212">
        <v>0</v>
      </c>
    </row>
    <row r="104" spans="1:13" x14ac:dyDescent="0.25">
      <c r="A104" s="218" t="s">
        <v>208</v>
      </c>
      <c r="B104" s="212" t="s">
        <v>145</v>
      </c>
      <c r="C104" s="212">
        <v>48</v>
      </c>
      <c r="D104" s="213">
        <v>120</v>
      </c>
      <c r="E104" s="213">
        <v>5760</v>
      </c>
      <c r="F104" s="212">
        <v>24</v>
      </c>
      <c r="G104" s="213">
        <v>2880</v>
      </c>
      <c r="H104" s="212">
        <v>12</v>
      </c>
      <c r="I104" s="213">
        <v>1440</v>
      </c>
      <c r="J104" s="212">
        <v>12</v>
      </c>
      <c r="K104" s="213">
        <v>1440</v>
      </c>
      <c r="L104" s="212">
        <v>0</v>
      </c>
      <c r="M104" s="212">
        <v>0</v>
      </c>
    </row>
    <row r="105" spans="1:13" x14ac:dyDescent="0.25">
      <c r="A105" s="218" t="s">
        <v>285</v>
      </c>
      <c r="B105" s="212" t="s">
        <v>145</v>
      </c>
      <c r="C105" s="212">
        <v>20</v>
      </c>
      <c r="D105" s="213">
        <v>93</v>
      </c>
      <c r="E105" s="213">
        <v>1860</v>
      </c>
      <c r="F105" s="212">
        <v>8</v>
      </c>
      <c r="G105" s="213">
        <v>744</v>
      </c>
      <c r="H105" s="212">
        <v>8</v>
      </c>
      <c r="I105" s="213">
        <v>744</v>
      </c>
      <c r="J105" s="212">
        <v>4</v>
      </c>
      <c r="K105" s="212">
        <v>372</v>
      </c>
      <c r="L105" s="212">
        <v>0</v>
      </c>
      <c r="M105" s="212">
        <v>0</v>
      </c>
    </row>
    <row r="106" spans="1:13" x14ac:dyDescent="0.25">
      <c r="A106" s="218" t="s">
        <v>867</v>
      </c>
      <c r="B106" s="212" t="s">
        <v>142</v>
      </c>
      <c r="C106" s="212">
        <v>4</v>
      </c>
      <c r="D106" s="213">
        <v>1109.68</v>
      </c>
      <c r="E106" s="213">
        <v>4438.72</v>
      </c>
      <c r="F106" s="212">
        <v>0</v>
      </c>
      <c r="G106" s="213">
        <v>0</v>
      </c>
      <c r="H106" s="212">
        <v>4</v>
      </c>
      <c r="I106" s="213">
        <v>4438.72</v>
      </c>
      <c r="J106" s="212">
        <v>0</v>
      </c>
      <c r="K106" s="212">
        <v>0</v>
      </c>
      <c r="L106" s="212">
        <v>0</v>
      </c>
      <c r="M106" s="212">
        <v>0</v>
      </c>
    </row>
    <row r="107" spans="1:13" x14ac:dyDescent="0.25">
      <c r="A107" s="218" t="s">
        <v>785</v>
      </c>
      <c r="B107" s="212" t="s">
        <v>142</v>
      </c>
      <c r="C107" s="212">
        <v>1</v>
      </c>
      <c r="D107" s="213">
        <v>2850</v>
      </c>
      <c r="E107" s="213">
        <v>2850</v>
      </c>
      <c r="F107" s="212">
        <v>0</v>
      </c>
      <c r="G107" s="213">
        <v>0</v>
      </c>
      <c r="H107" s="212">
        <v>1</v>
      </c>
      <c r="I107" s="213">
        <v>2850</v>
      </c>
      <c r="J107" s="212">
        <v>0</v>
      </c>
      <c r="K107" s="212">
        <v>0</v>
      </c>
      <c r="L107" s="212">
        <v>0</v>
      </c>
      <c r="M107" s="212">
        <v>0</v>
      </c>
    </row>
    <row r="108" spans="1:13" x14ac:dyDescent="0.25">
      <c r="A108" s="218" t="s">
        <v>286</v>
      </c>
      <c r="B108" s="212" t="s">
        <v>142</v>
      </c>
      <c r="C108" s="212">
        <v>1</v>
      </c>
      <c r="D108" s="213">
        <v>5000</v>
      </c>
      <c r="E108" s="213">
        <v>5000</v>
      </c>
      <c r="F108" s="212">
        <v>0</v>
      </c>
      <c r="G108" s="213">
        <v>0</v>
      </c>
      <c r="H108" s="212">
        <v>1</v>
      </c>
      <c r="I108" s="213">
        <v>5000</v>
      </c>
      <c r="J108" s="212">
        <v>0</v>
      </c>
      <c r="K108" s="212">
        <v>0</v>
      </c>
      <c r="L108" s="212">
        <v>0</v>
      </c>
      <c r="M108" s="212">
        <v>0</v>
      </c>
    </row>
    <row r="109" spans="1:13" ht="30" x14ac:dyDescent="0.25">
      <c r="A109" s="218" t="s">
        <v>287</v>
      </c>
      <c r="B109" s="212" t="s">
        <v>142</v>
      </c>
      <c r="C109" s="212">
        <v>1</v>
      </c>
      <c r="D109" s="213">
        <v>12000</v>
      </c>
      <c r="E109" s="213">
        <v>12000</v>
      </c>
      <c r="F109" s="212">
        <v>1</v>
      </c>
      <c r="G109" s="213">
        <v>12000</v>
      </c>
      <c r="H109" s="212">
        <v>0</v>
      </c>
      <c r="I109" s="213">
        <v>0</v>
      </c>
      <c r="J109" s="212">
        <v>0</v>
      </c>
      <c r="K109" s="212">
        <v>0</v>
      </c>
      <c r="L109" s="212">
        <v>0</v>
      </c>
      <c r="M109" s="212">
        <v>0</v>
      </c>
    </row>
    <row r="110" spans="1:13" ht="30" x14ac:dyDescent="0.25">
      <c r="A110" s="218" t="s">
        <v>288</v>
      </c>
      <c r="B110" s="212" t="s">
        <v>152</v>
      </c>
      <c r="C110" s="212">
        <v>9</v>
      </c>
      <c r="D110" s="213">
        <v>1490</v>
      </c>
      <c r="E110" s="213">
        <v>13410</v>
      </c>
      <c r="F110" s="212">
        <v>7</v>
      </c>
      <c r="G110" s="213">
        <v>10430</v>
      </c>
      <c r="H110" s="212">
        <v>0</v>
      </c>
      <c r="I110" s="213">
        <v>0</v>
      </c>
      <c r="J110" s="212">
        <v>2</v>
      </c>
      <c r="K110" s="213">
        <v>2980</v>
      </c>
      <c r="L110" s="212">
        <v>0</v>
      </c>
      <c r="M110" s="212">
        <v>0</v>
      </c>
    </row>
    <row r="111" spans="1:13" ht="30" x14ac:dyDescent="0.25">
      <c r="A111" s="218" t="s">
        <v>868</v>
      </c>
      <c r="B111" s="212" t="s">
        <v>152</v>
      </c>
      <c r="C111" s="212">
        <v>9</v>
      </c>
      <c r="D111" s="213">
        <v>1600</v>
      </c>
      <c r="E111" s="213">
        <v>14400</v>
      </c>
      <c r="F111" s="212">
        <v>5</v>
      </c>
      <c r="G111" s="213">
        <v>8000</v>
      </c>
      <c r="H111" s="212">
        <v>4</v>
      </c>
      <c r="I111" s="213">
        <v>6400</v>
      </c>
      <c r="J111" s="212">
        <v>0</v>
      </c>
      <c r="K111" s="212">
        <v>0</v>
      </c>
      <c r="L111" s="212">
        <v>0</v>
      </c>
      <c r="M111" s="212">
        <v>0</v>
      </c>
    </row>
    <row r="112" spans="1:13" ht="30" x14ac:dyDescent="0.25">
      <c r="A112" s="218" t="s">
        <v>289</v>
      </c>
      <c r="B112" s="212" t="s">
        <v>152</v>
      </c>
      <c r="C112" s="212">
        <v>1</v>
      </c>
      <c r="D112" s="213">
        <v>780</v>
      </c>
      <c r="E112" s="213">
        <v>780</v>
      </c>
      <c r="F112" s="212">
        <v>0</v>
      </c>
      <c r="G112" s="213">
        <v>0</v>
      </c>
      <c r="H112" s="212">
        <v>1</v>
      </c>
      <c r="I112" s="213">
        <v>780</v>
      </c>
      <c r="J112" s="212">
        <v>0</v>
      </c>
      <c r="K112" s="212">
        <v>0</v>
      </c>
      <c r="L112" s="212">
        <v>0</v>
      </c>
      <c r="M112" s="212">
        <v>0</v>
      </c>
    </row>
    <row r="113" spans="1:13" x14ac:dyDescent="0.25">
      <c r="A113" s="218" t="s">
        <v>149</v>
      </c>
      <c r="B113" s="212" t="s">
        <v>145</v>
      </c>
      <c r="C113" s="212">
        <v>7</v>
      </c>
      <c r="D113" s="213">
        <v>2598.84</v>
      </c>
      <c r="E113" s="213">
        <v>18191.88</v>
      </c>
      <c r="F113" s="212">
        <v>5</v>
      </c>
      <c r="G113" s="213">
        <v>12994.2</v>
      </c>
      <c r="H113" s="212">
        <v>2</v>
      </c>
      <c r="I113" s="213">
        <v>5197.68</v>
      </c>
      <c r="J113" s="212">
        <v>0</v>
      </c>
      <c r="K113" s="212">
        <v>0</v>
      </c>
      <c r="L113" s="212">
        <v>0</v>
      </c>
      <c r="M113" s="212">
        <v>0</v>
      </c>
    </row>
    <row r="114" spans="1:13" ht="30" x14ac:dyDescent="0.25">
      <c r="A114" s="218" t="s">
        <v>290</v>
      </c>
      <c r="B114" s="212" t="s">
        <v>140</v>
      </c>
      <c r="C114" s="212">
        <v>17</v>
      </c>
      <c r="D114" s="213">
        <v>75</v>
      </c>
      <c r="E114" s="213">
        <v>1275</v>
      </c>
      <c r="F114" s="212">
        <v>0</v>
      </c>
      <c r="G114" s="213">
        <v>0</v>
      </c>
      <c r="H114" s="212">
        <v>17</v>
      </c>
      <c r="I114" s="213">
        <v>1275</v>
      </c>
      <c r="J114" s="212">
        <v>0</v>
      </c>
      <c r="K114" s="212">
        <v>0</v>
      </c>
      <c r="L114" s="212">
        <v>0</v>
      </c>
      <c r="M114" s="212">
        <v>0</v>
      </c>
    </row>
    <row r="115" spans="1:13" x14ac:dyDescent="0.25">
      <c r="A115" s="218" t="s">
        <v>209</v>
      </c>
      <c r="B115" s="212" t="s">
        <v>154</v>
      </c>
      <c r="C115" s="212">
        <v>14</v>
      </c>
      <c r="D115" s="213">
        <v>360</v>
      </c>
      <c r="E115" s="213">
        <v>5040</v>
      </c>
      <c r="F115" s="212">
        <v>10</v>
      </c>
      <c r="G115" s="213">
        <v>3600</v>
      </c>
      <c r="H115" s="212">
        <v>4</v>
      </c>
      <c r="I115" s="213">
        <v>1440</v>
      </c>
      <c r="J115" s="212">
        <v>0</v>
      </c>
      <c r="K115" s="212">
        <v>0</v>
      </c>
      <c r="L115" s="212">
        <v>0</v>
      </c>
      <c r="M115" s="212">
        <v>0</v>
      </c>
    </row>
    <row r="116" spans="1:13" x14ac:dyDescent="0.25">
      <c r="A116" s="218" t="s">
        <v>210</v>
      </c>
      <c r="B116" s="212" t="s">
        <v>143</v>
      </c>
      <c r="C116" s="212">
        <v>23</v>
      </c>
      <c r="D116" s="213">
        <v>200</v>
      </c>
      <c r="E116" s="213">
        <v>4600</v>
      </c>
      <c r="F116" s="212">
        <v>18</v>
      </c>
      <c r="G116" s="213">
        <v>3600</v>
      </c>
      <c r="H116" s="212">
        <v>0</v>
      </c>
      <c r="I116" s="213">
        <v>0</v>
      </c>
      <c r="J116" s="212">
        <v>5</v>
      </c>
      <c r="K116" s="213">
        <v>1000</v>
      </c>
      <c r="L116" s="212">
        <v>0</v>
      </c>
      <c r="M116" s="212">
        <v>0</v>
      </c>
    </row>
    <row r="117" spans="1:13" x14ac:dyDescent="0.25">
      <c r="A117" s="218" t="s">
        <v>291</v>
      </c>
      <c r="B117" s="212" t="s">
        <v>143</v>
      </c>
      <c r="C117" s="212">
        <v>13</v>
      </c>
      <c r="D117" s="213">
        <v>150</v>
      </c>
      <c r="E117" s="213">
        <v>1950</v>
      </c>
      <c r="F117" s="212">
        <v>5</v>
      </c>
      <c r="G117" s="213">
        <v>750</v>
      </c>
      <c r="H117" s="212">
        <v>8</v>
      </c>
      <c r="I117" s="213">
        <v>1200</v>
      </c>
      <c r="J117" s="212">
        <v>0</v>
      </c>
      <c r="K117" s="212">
        <v>0</v>
      </c>
      <c r="L117" s="212">
        <v>0</v>
      </c>
      <c r="M117" s="212">
        <v>0</v>
      </c>
    </row>
    <row r="118" spans="1:13" x14ac:dyDescent="0.25">
      <c r="A118" s="218" t="s">
        <v>211</v>
      </c>
      <c r="B118" s="212" t="s">
        <v>145</v>
      </c>
      <c r="C118" s="212">
        <v>7</v>
      </c>
      <c r="D118" s="213">
        <v>90</v>
      </c>
      <c r="E118" s="213">
        <v>630</v>
      </c>
      <c r="F118" s="212">
        <v>5</v>
      </c>
      <c r="G118" s="213">
        <v>450</v>
      </c>
      <c r="H118" s="212">
        <v>2</v>
      </c>
      <c r="I118" s="213">
        <v>180</v>
      </c>
      <c r="J118" s="212">
        <v>0</v>
      </c>
      <c r="K118" s="212">
        <v>0</v>
      </c>
      <c r="L118" s="212">
        <v>0</v>
      </c>
      <c r="M118" s="212">
        <v>0</v>
      </c>
    </row>
    <row r="119" spans="1:13" ht="30" x14ac:dyDescent="0.25">
      <c r="A119" s="218" t="s">
        <v>869</v>
      </c>
      <c r="B119" s="212" t="s">
        <v>142</v>
      </c>
      <c r="C119" s="212">
        <v>1</v>
      </c>
      <c r="D119" s="213">
        <v>2000</v>
      </c>
      <c r="E119" s="213">
        <v>2000</v>
      </c>
      <c r="F119" s="212">
        <v>1</v>
      </c>
      <c r="G119" s="213">
        <v>2000</v>
      </c>
      <c r="H119" s="212">
        <v>0</v>
      </c>
      <c r="I119" s="213">
        <v>0</v>
      </c>
      <c r="J119" s="212">
        <v>0</v>
      </c>
      <c r="K119" s="212">
        <v>0</v>
      </c>
      <c r="L119" s="212">
        <v>0</v>
      </c>
      <c r="M119" s="212">
        <v>0</v>
      </c>
    </row>
    <row r="120" spans="1:13" ht="45" x14ac:dyDescent="0.25">
      <c r="A120" s="218" t="s">
        <v>292</v>
      </c>
      <c r="B120" s="212" t="s">
        <v>142</v>
      </c>
      <c r="C120" s="212">
        <v>1</v>
      </c>
      <c r="D120" s="213">
        <v>9100</v>
      </c>
      <c r="E120" s="213">
        <v>9100</v>
      </c>
      <c r="F120" s="212">
        <v>0</v>
      </c>
      <c r="G120" s="213">
        <v>0</v>
      </c>
      <c r="H120" s="212">
        <v>1</v>
      </c>
      <c r="I120" s="213">
        <v>9100</v>
      </c>
      <c r="J120" s="212">
        <v>0</v>
      </c>
      <c r="K120" s="212">
        <v>0</v>
      </c>
      <c r="L120" s="212">
        <v>0</v>
      </c>
      <c r="M120" s="212">
        <v>0</v>
      </c>
    </row>
    <row r="121" spans="1:13" x14ac:dyDescent="0.25">
      <c r="A121" s="218" t="s">
        <v>293</v>
      </c>
      <c r="B121" s="212" t="s">
        <v>142</v>
      </c>
      <c r="C121" s="212">
        <v>6</v>
      </c>
      <c r="D121" s="213">
        <v>2000</v>
      </c>
      <c r="E121" s="213">
        <v>12000</v>
      </c>
      <c r="F121" s="212">
        <v>6</v>
      </c>
      <c r="G121" s="213">
        <v>12000</v>
      </c>
      <c r="H121" s="212">
        <v>0</v>
      </c>
      <c r="I121" s="213">
        <v>0</v>
      </c>
      <c r="J121" s="212">
        <v>0</v>
      </c>
      <c r="K121" s="212">
        <v>0</v>
      </c>
      <c r="L121" s="212">
        <v>0</v>
      </c>
      <c r="M121" s="212">
        <v>0</v>
      </c>
    </row>
    <row r="122" spans="1:13" ht="30" x14ac:dyDescent="0.25">
      <c r="A122" s="218" t="s">
        <v>294</v>
      </c>
      <c r="B122" s="212" t="s">
        <v>142</v>
      </c>
      <c r="C122" s="212">
        <v>6</v>
      </c>
      <c r="D122" s="213">
        <v>1500</v>
      </c>
      <c r="E122" s="213">
        <v>9000</v>
      </c>
      <c r="F122" s="212">
        <v>6</v>
      </c>
      <c r="G122" s="213">
        <v>9000</v>
      </c>
      <c r="H122" s="212">
        <v>0</v>
      </c>
      <c r="I122" s="213">
        <v>0</v>
      </c>
      <c r="J122" s="212">
        <v>0</v>
      </c>
      <c r="K122" s="212">
        <v>0</v>
      </c>
      <c r="L122" s="212">
        <v>0</v>
      </c>
      <c r="M122" s="212">
        <v>0</v>
      </c>
    </row>
    <row r="123" spans="1:13" x14ac:dyDescent="0.25">
      <c r="A123" s="218" t="s">
        <v>295</v>
      </c>
      <c r="B123" s="212" t="s">
        <v>142</v>
      </c>
      <c r="C123" s="212">
        <v>6</v>
      </c>
      <c r="D123" s="213">
        <v>5613.25</v>
      </c>
      <c r="E123" s="213">
        <v>33679.5</v>
      </c>
      <c r="F123" s="212">
        <v>6</v>
      </c>
      <c r="G123" s="213">
        <v>33679.5</v>
      </c>
      <c r="H123" s="212">
        <v>0</v>
      </c>
      <c r="I123" s="213">
        <v>0</v>
      </c>
      <c r="J123" s="212">
        <v>0</v>
      </c>
      <c r="K123" s="212">
        <v>0</v>
      </c>
      <c r="L123" s="212">
        <v>0</v>
      </c>
      <c r="M123" s="212">
        <v>0</v>
      </c>
    </row>
    <row r="124" spans="1:13" x14ac:dyDescent="0.25">
      <c r="A124" s="218" t="s">
        <v>363</v>
      </c>
      <c r="B124" s="212" t="s">
        <v>145</v>
      </c>
      <c r="C124" s="212">
        <v>2</v>
      </c>
      <c r="D124" s="213">
        <v>1200</v>
      </c>
      <c r="E124" s="213">
        <v>2400</v>
      </c>
      <c r="F124" s="212">
        <v>0</v>
      </c>
      <c r="G124" s="213">
        <v>0</v>
      </c>
      <c r="H124" s="212">
        <v>2</v>
      </c>
      <c r="I124" s="213">
        <v>2400</v>
      </c>
      <c r="J124" s="212">
        <v>0</v>
      </c>
      <c r="K124" s="212">
        <v>0</v>
      </c>
      <c r="L124" s="212">
        <v>0</v>
      </c>
      <c r="M124" s="212">
        <v>0</v>
      </c>
    </row>
    <row r="125" spans="1:13" x14ac:dyDescent="0.25">
      <c r="A125" s="218" t="s">
        <v>212</v>
      </c>
      <c r="B125" s="212" t="s">
        <v>207</v>
      </c>
      <c r="C125" s="212">
        <v>2</v>
      </c>
      <c r="D125" s="213">
        <v>295</v>
      </c>
      <c r="E125" s="213">
        <v>590</v>
      </c>
      <c r="F125" s="212">
        <v>0</v>
      </c>
      <c r="G125" s="213">
        <v>0</v>
      </c>
      <c r="H125" s="212">
        <v>2</v>
      </c>
      <c r="I125" s="213">
        <v>590</v>
      </c>
      <c r="J125" s="212">
        <v>0</v>
      </c>
      <c r="K125" s="212">
        <v>0</v>
      </c>
      <c r="L125" s="212">
        <v>0</v>
      </c>
      <c r="M125" s="212">
        <v>0</v>
      </c>
    </row>
    <row r="126" spans="1:13" x14ac:dyDescent="0.25">
      <c r="A126" s="218" t="s">
        <v>296</v>
      </c>
      <c r="B126" s="212" t="s">
        <v>201</v>
      </c>
      <c r="C126" s="212">
        <v>25</v>
      </c>
      <c r="D126" s="213">
        <v>383</v>
      </c>
      <c r="E126" s="213">
        <v>9575</v>
      </c>
      <c r="F126" s="212">
        <v>23</v>
      </c>
      <c r="G126" s="213">
        <v>8809</v>
      </c>
      <c r="H126" s="212">
        <v>0</v>
      </c>
      <c r="I126" s="213">
        <v>0</v>
      </c>
      <c r="J126" s="212">
        <v>2</v>
      </c>
      <c r="K126" s="212">
        <v>766</v>
      </c>
      <c r="L126" s="212">
        <v>0</v>
      </c>
      <c r="M126" s="212">
        <v>0</v>
      </c>
    </row>
    <row r="127" spans="1:13" x14ac:dyDescent="0.25">
      <c r="A127" s="218" t="s">
        <v>786</v>
      </c>
      <c r="B127" s="212" t="s">
        <v>145</v>
      </c>
      <c r="C127" s="212">
        <v>28</v>
      </c>
      <c r="D127" s="213">
        <v>850</v>
      </c>
      <c r="E127" s="213">
        <v>23800</v>
      </c>
      <c r="F127" s="212">
        <v>18</v>
      </c>
      <c r="G127" s="213">
        <v>15300</v>
      </c>
      <c r="H127" s="212">
        <v>10</v>
      </c>
      <c r="I127" s="213">
        <v>8500</v>
      </c>
      <c r="J127" s="212">
        <v>0</v>
      </c>
      <c r="K127" s="212">
        <v>0</v>
      </c>
      <c r="L127" s="212">
        <v>0</v>
      </c>
      <c r="M127" s="212">
        <v>0</v>
      </c>
    </row>
    <row r="128" spans="1:13" x14ac:dyDescent="0.25">
      <c r="A128" s="218" t="s">
        <v>787</v>
      </c>
      <c r="B128" s="212" t="s">
        <v>145</v>
      </c>
      <c r="C128" s="212">
        <v>2</v>
      </c>
      <c r="D128" s="213">
        <v>2160</v>
      </c>
      <c r="E128" s="213">
        <v>4320</v>
      </c>
      <c r="F128" s="212">
        <v>2</v>
      </c>
      <c r="G128" s="213">
        <v>4320</v>
      </c>
      <c r="H128" s="212">
        <v>0</v>
      </c>
      <c r="I128" s="213">
        <v>0</v>
      </c>
      <c r="J128" s="212">
        <v>0</v>
      </c>
      <c r="K128" s="212">
        <v>0</v>
      </c>
      <c r="L128" s="212">
        <v>0</v>
      </c>
      <c r="M128" s="212">
        <v>0</v>
      </c>
    </row>
    <row r="129" spans="1:13" x14ac:dyDescent="0.25">
      <c r="A129" s="218" t="s">
        <v>870</v>
      </c>
      <c r="B129" s="212" t="s">
        <v>150</v>
      </c>
      <c r="C129" s="212">
        <v>3</v>
      </c>
      <c r="D129" s="213">
        <v>275</v>
      </c>
      <c r="E129" s="213">
        <v>825</v>
      </c>
      <c r="F129" s="212">
        <v>0</v>
      </c>
      <c r="G129" s="213">
        <v>0</v>
      </c>
      <c r="H129" s="212">
        <v>2</v>
      </c>
      <c r="I129" s="213">
        <v>550</v>
      </c>
      <c r="J129" s="212">
        <v>1</v>
      </c>
      <c r="K129" s="212">
        <v>275</v>
      </c>
      <c r="L129" s="212">
        <v>0</v>
      </c>
      <c r="M129" s="212">
        <v>0</v>
      </c>
    </row>
    <row r="130" spans="1:13" x14ac:dyDescent="0.25">
      <c r="A130" s="218" t="s">
        <v>297</v>
      </c>
      <c r="B130" s="212" t="s">
        <v>201</v>
      </c>
      <c r="C130" s="212">
        <v>1</v>
      </c>
      <c r="D130" s="213">
        <v>428</v>
      </c>
      <c r="E130" s="213">
        <v>428</v>
      </c>
      <c r="F130" s="212">
        <v>0</v>
      </c>
      <c r="G130" s="213">
        <v>0</v>
      </c>
      <c r="H130" s="212">
        <v>1</v>
      </c>
      <c r="I130" s="213">
        <v>428</v>
      </c>
      <c r="J130" s="212">
        <v>0</v>
      </c>
      <c r="K130" s="212">
        <v>0</v>
      </c>
      <c r="L130" s="212">
        <v>0</v>
      </c>
      <c r="M130" s="212">
        <v>0</v>
      </c>
    </row>
    <row r="131" spans="1:13" ht="30" x14ac:dyDescent="0.25">
      <c r="A131" s="218" t="s">
        <v>871</v>
      </c>
      <c r="B131" s="212" t="s">
        <v>142</v>
      </c>
      <c r="C131" s="212">
        <v>1</v>
      </c>
      <c r="D131" s="213">
        <v>1650</v>
      </c>
      <c r="E131" s="213">
        <v>1650</v>
      </c>
      <c r="F131" s="212">
        <v>1</v>
      </c>
      <c r="G131" s="213">
        <v>1650</v>
      </c>
      <c r="H131" s="212">
        <v>0</v>
      </c>
      <c r="I131" s="213">
        <v>0</v>
      </c>
      <c r="J131" s="212">
        <v>0</v>
      </c>
      <c r="K131" s="212">
        <v>0</v>
      </c>
      <c r="L131" s="212">
        <v>0</v>
      </c>
      <c r="M131" s="212">
        <v>0</v>
      </c>
    </row>
    <row r="132" spans="1:13" ht="30" x14ac:dyDescent="0.25">
      <c r="A132" s="218" t="s">
        <v>298</v>
      </c>
      <c r="B132" s="212" t="s">
        <v>142</v>
      </c>
      <c r="C132" s="212">
        <v>1</v>
      </c>
      <c r="D132" s="213">
        <v>2961</v>
      </c>
      <c r="E132" s="213">
        <v>2961</v>
      </c>
      <c r="F132" s="212">
        <v>0</v>
      </c>
      <c r="G132" s="213">
        <v>0</v>
      </c>
      <c r="H132" s="212">
        <v>1</v>
      </c>
      <c r="I132" s="213">
        <v>2961</v>
      </c>
      <c r="J132" s="212">
        <v>0</v>
      </c>
      <c r="K132" s="212">
        <v>0</v>
      </c>
      <c r="L132" s="212">
        <v>0</v>
      </c>
      <c r="M132" s="212">
        <v>0</v>
      </c>
    </row>
    <row r="133" spans="1:13" x14ac:dyDescent="0.25">
      <c r="A133" s="218" t="s">
        <v>299</v>
      </c>
      <c r="B133" s="212" t="s">
        <v>154</v>
      </c>
      <c r="C133" s="212">
        <v>23</v>
      </c>
      <c r="D133" s="213">
        <v>375</v>
      </c>
      <c r="E133" s="213">
        <v>8625</v>
      </c>
      <c r="F133" s="212">
        <v>18</v>
      </c>
      <c r="G133" s="213">
        <v>6750</v>
      </c>
      <c r="H133" s="212">
        <v>5</v>
      </c>
      <c r="I133" s="213">
        <v>1875</v>
      </c>
      <c r="J133" s="212">
        <v>0</v>
      </c>
      <c r="K133" s="212">
        <v>0</v>
      </c>
      <c r="L133" s="212">
        <v>0</v>
      </c>
      <c r="M133" s="212">
        <v>0</v>
      </c>
    </row>
    <row r="134" spans="1:13" x14ac:dyDescent="0.25">
      <c r="A134" s="218" t="s">
        <v>872</v>
      </c>
      <c r="B134" s="212" t="s">
        <v>145</v>
      </c>
      <c r="C134" s="212">
        <v>2</v>
      </c>
      <c r="D134" s="213">
        <v>348</v>
      </c>
      <c r="E134" s="213">
        <v>696</v>
      </c>
      <c r="F134" s="212">
        <v>2</v>
      </c>
      <c r="G134" s="213">
        <v>696</v>
      </c>
      <c r="H134" s="212">
        <v>0</v>
      </c>
      <c r="I134" s="213">
        <v>0</v>
      </c>
      <c r="J134" s="212">
        <v>0</v>
      </c>
      <c r="K134" s="212">
        <v>0</v>
      </c>
      <c r="L134" s="212">
        <v>0</v>
      </c>
      <c r="M134" s="212">
        <v>0</v>
      </c>
    </row>
    <row r="135" spans="1:13" x14ac:dyDescent="0.25">
      <c r="A135" s="218" t="s">
        <v>873</v>
      </c>
      <c r="B135" s="212" t="s">
        <v>142</v>
      </c>
      <c r="C135" s="212">
        <v>1</v>
      </c>
      <c r="D135" s="213">
        <v>9000</v>
      </c>
      <c r="E135" s="213">
        <v>9000</v>
      </c>
      <c r="F135" s="212">
        <v>1</v>
      </c>
      <c r="G135" s="213">
        <v>9000</v>
      </c>
      <c r="H135" s="212">
        <v>0</v>
      </c>
      <c r="I135" s="213">
        <v>0</v>
      </c>
      <c r="J135" s="212">
        <v>0</v>
      </c>
      <c r="K135" s="212">
        <v>0</v>
      </c>
      <c r="L135" s="212">
        <v>0</v>
      </c>
      <c r="M135" s="212">
        <v>0</v>
      </c>
    </row>
    <row r="136" spans="1:13" x14ac:dyDescent="0.25">
      <c r="A136" s="218" t="s">
        <v>874</v>
      </c>
      <c r="B136" s="212" t="s">
        <v>142</v>
      </c>
      <c r="C136" s="212">
        <v>1</v>
      </c>
      <c r="D136" s="213">
        <v>550</v>
      </c>
      <c r="E136" s="213">
        <v>550</v>
      </c>
      <c r="F136" s="212">
        <v>1</v>
      </c>
      <c r="G136" s="213">
        <v>550</v>
      </c>
      <c r="H136" s="212">
        <v>0</v>
      </c>
      <c r="I136" s="213">
        <v>0</v>
      </c>
      <c r="J136" s="212">
        <v>0</v>
      </c>
      <c r="K136" s="212">
        <v>0</v>
      </c>
      <c r="L136" s="212">
        <v>0</v>
      </c>
      <c r="M136" s="212">
        <v>0</v>
      </c>
    </row>
    <row r="137" spans="1:13" ht="30" x14ac:dyDescent="0.25">
      <c r="A137" s="218" t="s">
        <v>875</v>
      </c>
      <c r="B137" s="212" t="s">
        <v>154</v>
      </c>
      <c r="C137" s="212">
        <v>3</v>
      </c>
      <c r="D137" s="213">
        <v>850</v>
      </c>
      <c r="E137" s="213">
        <v>2550</v>
      </c>
      <c r="F137" s="212">
        <v>3</v>
      </c>
      <c r="G137" s="213">
        <v>2550</v>
      </c>
      <c r="H137" s="212">
        <v>0</v>
      </c>
      <c r="I137" s="213">
        <v>0</v>
      </c>
      <c r="J137" s="212">
        <v>0</v>
      </c>
      <c r="K137" s="212">
        <v>0</v>
      </c>
      <c r="L137" s="212">
        <v>0</v>
      </c>
      <c r="M137" s="212">
        <v>0</v>
      </c>
    </row>
    <row r="138" spans="1:13" x14ac:dyDescent="0.25">
      <c r="A138" s="218" t="s">
        <v>366</v>
      </c>
      <c r="B138" s="212" t="s">
        <v>154</v>
      </c>
      <c r="C138" s="212">
        <v>2</v>
      </c>
      <c r="D138" s="213">
        <v>120</v>
      </c>
      <c r="E138" s="213">
        <v>240</v>
      </c>
      <c r="F138" s="212">
        <v>0</v>
      </c>
      <c r="G138" s="213">
        <v>0</v>
      </c>
      <c r="H138" s="212">
        <v>0</v>
      </c>
      <c r="I138" s="213">
        <v>0</v>
      </c>
      <c r="J138" s="212">
        <v>2</v>
      </c>
      <c r="K138" s="212">
        <v>240</v>
      </c>
      <c r="L138" s="212">
        <v>0</v>
      </c>
      <c r="M138" s="212">
        <v>0</v>
      </c>
    </row>
    <row r="139" spans="1:13" ht="30" x14ac:dyDescent="0.25">
      <c r="A139" s="218" t="s">
        <v>876</v>
      </c>
      <c r="B139" s="212" t="s">
        <v>154</v>
      </c>
      <c r="C139" s="212">
        <v>108</v>
      </c>
      <c r="D139" s="213">
        <v>350</v>
      </c>
      <c r="E139" s="213">
        <v>37800</v>
      </c>
      <c r="F139" s="212">
        <v>0</v>
      </c>
      <c r="G139" s="213">
        <v>0</v>
      </c>
      <c r="H139" s="212">
        <v>108</v>
      </c>
      <c r="I139" s="213">
        <v>37800</v>
      </c>
      <c r="J139" s="212">
        <v>0</v>
      </c>
      <c r="K139" s="212">
        <v>0</v>
      </c>
      <c r="L139" s="212">
        <v>0</v>
      </c>
      <c r="M139" s="212">
        <v>0</v>
      </c>
    </row>
    <row r="140" spans="1:13" x14ac:dyDescent="0.25">
      <c r="A140" s="218" t="s">
        <v>300</v>
      </c>
      <c r="B140" s="212" t="s">
        <v>142</v>
      </c>
      <c r="C140" s="212">
        <v>50</v>
      </c>
      <c r="D140" s="213">
        <v>450</v>
      </c>
      <c r="E140" s="213">
        <v>22500</v>
      </c>
      <c r="F140" s="212">
        <v>50</v>
      </c>
      <c r="G140" s="213">
        <v>22500</v>
      </c>
      <c r="H140" s="212">
        <v>0</v>
      </c>
      <c r="I140" s="213">
        <v>0</v>
      </c>
      <c r="J140" s="212">
        <v>0</v>
      </c>
      <c r="K140" s="212">
        <v>0</v>
      </c>
      <c r="L140" s="212">
        <v>0</v>
      </c>
      <c r="M140" s="212">
        <v>0</v>
      </c>
    </row>
    <row r="141" spans="1:13" x14ac:dyDescent="0.25">
      <c r="A141" s="218" t="s">
        <v>877</v>
      </c>
      <c r="B141" s="212" t="s">
        <v>142</v>
      </c>
      <c r="C141" s="212">
        <v>1</v>
      </c>
      <c r="D141" s="213">
        <v>3000</v>
      </c>
      <c r="E141" s="213">
        <v>3000</v>
      </c>
      <c r="F141" s="212">
        <v>1</v>
      </c>
      <c r="G141" s="213">
        <v>3000</v>
      </c>
      <c r="H141" s="212">
        <v>0</v>
      </c>
      <c r="I141" s="213">
        <v>0</v>
      </c>
      <c r="J141" s="212">
        <v>0</v>
      </c>
      <c r="K141" s="212">
        <v>0</v>
      </c>
      <c r="L141" s="212">
        <v>0</v>
      </c>
      <c r="M141" s="212">
        <v>0</v>
      </c>
    </row>
    <row r="142" spans="1:13" ht="45" x14ac:dyDescent="0.25">
      <c r="A142" s="218" t="s">
        <v>878</v>
      </c>
      <c r="B142" s="212" t="s">
        <v>142</v>
      </c>
      <c r="C142" s="212">
        <v>2</v>
      </c>
      <c r="D142" s="213">
        <v>3000</v>
      </c>
      <c r="E142" s="213">
        <v>6000</v>
      </c>
      <c r="F142" s="212">
        <v>2</v>
      </c>
      <c r="G142" s="213">
        <v>6000</v>
      </c>
      <c r="H142" s="212">
        <v>0</v>
      </c>
      <c r="I142" s="213">
        <v>0</v>
      </c>
      <c r="J142" s="212">
        <v>0</v>
      </c>
      <c r="K142" s="212">
        <v>0</v>
      </c>
      <c r="L142" s="212">
        <v>0</v>
      </c>
      <c r="M142" s="212">
        <v>0</v>
      </c>
    </row>
    <row r="143" spans="1:13" x14ac:dyDescent="0.25">
      <c r="A143" s="218" t="s">
        <v>301</v>
      </c>
      <c r="B143" s="212" t="s">
        <v>145</v>
      </c>
      <c r="C143" s="212">
        <v>5</v>
      </c>
      <c r="D143" s="213">
        <v>115</v>
      </c>
      <c r="E143" s="213">
        <v>575</v>
      </c>
      <c r="F143" s="212">
        <v>0</v>
      </c>
      <c r="G143" s="213">
        <v>0</v>
      </c>
      <c r="H143" s="212">
        <v>5</v>
      </c>
      <c r="I143" s="213">
        <v>575</v>
      </c>
      <c r="J143" s="212">
        <v>0</v>
      </c>
      <c r="K143" s="212">
        <v>0</v>
      </c>
      <c r="L143" s="212">
        <v>0</v>
      </c>
      <c r="M143" s="212">
        <v>0</v>
      </c>
    </row>
    <row r="144" spans="1:13" x14ac:dyDescent="0.25">
      <c r="A144" s="218" t="s">
        <v>879</v>
      </c>
      <c r="B144" s="212" t="s">
        <v>145</v>
      </c>
      <c r="C144" s="212">
        <v>24</v>
      </c>
      <c r="D144" s="213">
        <v>100</v>
      </c>
      <c r="E144" s="213">
        <v>2400</v>
      </c>
      <c r="F144" s="212">
        <v>24</v>
      </c>
      <c r="G144" s="213">
        <v>2400</v>
      </c>
      <c r="H144" s="212">
        <v>0</v>
      </c>
      <c r="I144" s="213">
        <v>0</v>
      </c>
      <c r="J144" s="212">
        <v>0</v>
      </c>
      <c r="K144" s="212">
        <v>0</v>
      </c>
      <c r="L144" s="212">
        <v>0</v>
      </c>
      <c r="M144" s="212">
        <v>0</v>
      </c>
    </row>
    <row r="145" spans="1:13" x14ac:dyDescent="0.25">
      <c r="A145" s="218" t="s">
        <v>302</v>
      </c>
      <c r="B145" s="212" t="s">
        <v>145</v>
      </c>
      <c r="C145" s="212">
        <v>25</v>
      </c>
      <c r="D145" s="213">
        <v>450</v>
      </c>
      <c r="E145" s="213">
        <v>11250</v>
      </c>
      <c r="F145" s="212">
        <v>0</v>
      </c>
      <c r="G145" s="213">
        <v>0</v>
      </c>
      <c r="H145" s="212">
        <v>25</v>
      </c>
      <c r="I145" s="213">
        <v>11250</v>
      </c>
      <c r="J145" s="212">
        <v>0</v>
      </c>
      <c r="K145" s="212">
        <v>0</v>
      </c>
      <c r="L145" s="212">
        <v>0</v>
      </c>
      <c r="M145" s="212">
        <v>0</v>
      </c>
    </row>
    <row r="146" spans="1:13" x14ac:dyDescent="0.25">
      <c r="A146" s="218" t="s">
        <v>303</v>
      </c>
      <c r="B146" s="212" t="s">
        <v>142</v>
      </c>
      <c r="C146" s="212">
        <v>8</v>
      </c>
      <c r="D146" s="213">
        <v>180</v>
      </c>
      <c r="E146" s="213">
        <v>1440</v>
      </c>
      <c r="F146" s="212">
        <v>8</v>
      </c>
      <c r="G146" s="213">
        <v>1440</v>
      </c>
      <c r="H146" s="212">
        <v>0</v>
      </c>
      <c r="I146" s="213">
        <v>0</v>
      </c>
      <c r="J146" s="212">
        <v>0</v>
      </c>
      <c r="K146" s="212">
        <v>0</v>
      </c>
      <c r="L146" s="212">
        <v>0</v>
      </c>
      <c r="M146" s="212">
        <v>0</v>
      </c>
    </row>
    <row r="147" spans="1:13" x14ac:dyDescent="0.25">
      <c r="A147" s="218" t="s">
        <v>213</v>
      </c>
      <c r="B147" s="212" t="s">
        <v>145</v>
      </c>
      <c r="C147" s="212">
        <v>2</v>
      </c>
      <c r="D147" s="213">
        <v>245</v>
      </c>
      <c r="E147" s="213">
        <v>490</v>
      </c>
      <c r="F147" s="212">
        <v>2</v>
      </c>
      <c r="G147" s="213">
        <v>490</v>
      </c>
      <c r="H147" s="212">
        <v>0</v>
      </c>
      <c r="I147" s="213">
        <v>0</v>
      </c>
      <c r="J147" s="212">
        <v>0</v>
      </c>
      <c r="K147" s="212">
        <v>0</v>
      </c>
      <c r="L147" s="212">
        <v>0</v>
      </c>
      <c r="M147" s="212">
        <v>0</v>
      </c>
    </row>
    <row r="148" spans="1:13" x14ac:dyDescent="0.25">
      <c r="A148" s="218" t="s">
        <v>214</v>
      </c>
      <c r="B148" s="212" t="s">
        <v>145</v>
      </c>
      <c r="C148" s="212">
        <v>13</v>
      </c>
      <c r="D148" s="213">
        <v>395</v>
      </c>
      <c r="E148" s="213">
        <v>5135</v>
      </c>
      <c r="F148" s="212">
        <v>2</v>
      </c>
      <c r="G148" s="213">
        <v>790</v>
      </c>
      <c r="H148" s="212">
        <v>8</v>
      </c>
      <c r="I148" s="213">
        <v>3160</v>
      </c>
      <c r="J148" s="212">
        <v>3</v>
      </c>
      <c r="K148" s="213">
        <v>1185</v>
      </c>
      <c r="L148" s="212">
        <v>0</v>
      </c>
      <c r="M148" s="212">
        <v>0</v>
      </c>
    </row>
    <row r="149" spans="1:13" ht="30" x14ac:dyDescent="0.25">
      <c r="A149" s="218" t="s">
        <v>304</v>
      </c>
      <c r="B149" s="212" t="s">
        <v>142</v>
      </c>
      <c r="C149" s="212">
        <v>1</v>
      </c>
      <c r="D149" s="213">
        <v>7500</v>
      </c>
      <c r="E149" s="213">
        <v>7500</v>
      </c>
      <c r="F149" s="212">
        <v>0</v>
      </c>
      <c r="G149" s="213">
        <v>0</v>
      </c>
      <c r="H149" s="212">
        <v>1</v>
      </c>
      <c r="I149" s="213">
        <v>7500</v>
      </c>
      <c r="J149" s="212">
        <v>0</v>
      </c>
      <c r="K149" s="212">
        <v>0</v>
      </c>
      <c r="L149" s="212">
        <v>0</v>
      </c>
      <c r="M149" s="212">
        <v>0</v>
      </c>
    </row>
    <row r="150" spans="1:13" ht="30" x14ac:dyDescent="0.25">
      <c r="A150" s="218" t="s">
        <v>880</v>
      </c>
      <c r="B150" s="212" t="s">
        <v>142</v>
      </c>
      <c r="C150" s="212">
        <v>1</v>
      </c>
      <c r="D150" s="213">
        <v>11000</v>
      </c>
      <c r="E150" s="213">
        <v>11000</v>
      </c>
      <c r="F150" s="212">
        <v>1</v>
      </c>
      <c r="G150" s="213">
        <v>11000</v>
      </c>
      <c r="H150" s="212">
        <v>0</v>
      </c>
      <c r="I150" s="213">
        <v>0</v>
      </c>
      <c r="J150" s="212">
        <v>0</v>
      </c>
      <c r="K150" s="212">
        <v>0</v>
      </c>
      <c r="L150" s="212">
        <v>0</v>
      </c>
      <c r="M150" s="212">
        <v>0</v>
      </c>
    </row>
    <row r="151" spans="1:13" x14ac:dyDescent="0.25">
      <c r="A151" s="218" t="s">
        <v>306</v>
      </c>
      <c r="B151" s="212" t="s">
        <v>154</v>
      </c>
      <c r="C151" s="212">
        <v>6</v>
      </c>
      <c r="D151" s="213">
        <v>280</v>
      </c>
      <c r="E151" s="213">
        <v>1680</v>
      </c>
      <c r="F151" s="212">
        <v>6</v>
      </c>
      <c r="G151" s="213">
        <v>1680</v>
      </c>
      <c r="H151" s="212">
        <v>0</v>
      </c>
      <c r="I151" s="213">
        <v>0</v>
      </c>
      <c r="J151" s="212">
        <v>0</v>
      </c>
      <c r="K151" s="212">
        <v>0</v>
      </c>
      <c r="L151" s="212">
        <v>0</v>
      </c>
      <c r="M151" s="212">
        <v>0</v>
      </c>
    </row>
    <row r="152" spans="1:13" x14ac:dyDescent="0.25">
      <c r="A152" s="218" t="s">
        <v>788</v>
      </c>
      <c r="B152" s="212" t="s">
        <v>145</v>
      </c>
      <c r="C152" s="212">
        <v>10</v>
      </c>
      <c r="D152" s="213">
        <v>2500</v>
      </c>
      <c r="E152" s="213">
        <v>25000</v>
      </c>
      <c r="F152" s="212">
        <v>0</v>
      </c>
      <c r="G152" s="213">
        <v>0</v>
      </c>
      <c r="H152" s="212">
        <v>0</v>
      </c>
      <c r="I152" s="213">
        <v>0</v>
      </c>
      <c r="J152" s="212">
        <v>10</v>
      </c>
      <c r="K152" s="213">
        <v>25000</v>
      </c>
      <c r="L152" s="212">
        <v>0</v>
      </c>
      <c r="M152" s="212">
        <v>0</v>
      </c>
    </row>
    <row r="153" spans="1:13" x14ac:dyDescent="0.25">
      <c r="A153" s="218" t="s">
        <v>881</v>
      </c>
      <c r="B153" s="212" t="s">
        <v>148</v>
      </c>
      <c r="C153" s="212">
        <v>35</v>
      </c>
      <c r="D153" s="213">
        <v>4820</v>
      </c>
      <c r="E153" s="213">
        <v>168700</v>
      </c>
      <c r="F153" s="212">
        <v>35</v>
      </c>
      <c r="G153" s="213">
        <v>168700</v>
      </c>
      <c r="H153" s="212">
        <v>0</v>
      </c>
      <c r="I153" s="213">
        <v>0</v>
      </c>
      <c r="J153" s="212">
        <v>0</v>
      </c>
      <c r="K153" s="212">
        <v>0</v>
      </c>
      <c r="L153" s="212">
        <v>0</v>
      </c>
      <c r="M153" s="212">
        <v>0</v>
      </c>
    </row>
    <row r="154" spans="1:13" ht="30" x14ac:dyDescent="0.25">
      <c r="A154" s="218" t="s">
        <v>882</v>
      </c>
      <c r="B154" s="212" t="s">
        <v>142</v>
      </c>
      <c r="C154" s="212">
        <v>4</v>
      </c>
      <c r="D154" s="213">
        <v>2500</v>
      </c>
      <c r="E154" s="213">
        <v>10000</v>
      </c>
      <c r="F154" s="212">
        <v>4</v>
      </c>
      <c r="G154" s="213">
        <v>10000</v>
      </c>
      <c r="H154" s="212">
        <v>0</v>
      </c>
      <c r="I154" s="213">
        <v>0</v>
      </c>
      <c r="J154" s="212">
        <v>0</v>
      </c>
      <c r="K154" s="212">
        <v>0</v>
      </c>
      <c r="L154" s="212">
        <v>0</v>
      </c>
      <c r="M154" s="212">
        <v>0</v>
      </c>
    </row>
    <row r="155" spans="1:13" x14ac:dyDescent="0.25">
      <c r="A155" s="218" t="s">
        <v>307</v>
      </c>
      <c r="B155" s="212" t="s">
        <v>142</v>
      </c>
      <c r="C155" s="212">
        <v>1</v>
      </c>
      <c r="D155" s="213">
        <v>4500</v>
      </c>
      <c r="E155" s="213">
        <v>4500</v>
      </c>
      <c r="F155" s="212">
        <v>0</v>
      </c>
      <c r="G155" s="213">
        <v>0</v>
      </c>
      <c r="H155" s="212">
        <v>1</v>
      </c>
      <c r="I155" s="213">
        <v>4500</v>
      </c>
      <c r="J155" s="212">
        <v>0</v>
      </c>
      <c r="K155" s="212">
        <v>0</v>
      </c>
      <c r="L155" s="212">
        <v>0</v>
      </c>
      <c r="M155" s="212">
        <v>0</v>
      </c>
    </row>
    <row r="156" spans="1:13" x14ac:dyDescent="0.25">
      <c r="A156" s="218" t="s">
        <v>789</v>
      </c>
      <c r="B156" s="212" t="s">
        <v>145</v>
      </c>
      <c r="C156" s="212">
        <v>1</v>
      </c>
      <c r="D156" s="213">
        <v>2400</v>
      </c>
      <c r="E156" s="213">
        <v>2400</v>
      </c>
      <c r="F156" s="212">
        <v>1</v>
      </c>
      <c r="G156" s="213">
        <v>2400</v>
      </c>
      <c r="H156" s="212">
        <v>0</v>
      </c>
      <c r="I156" s="213">
        <v>0</v>
      </c>
      <c r="J156" s="212">
        <v>0</v>
      </c>
      <c r="K156" s="212">
        <v>0</v>
      </c>
      <c r="L156" s="212">
        <v>0</v>
      </c>
      <c r="M156" s="212">
        <v>0</v>
      </c>
    </row>
    <row r="157" spans="1:13" x14ac:dyDescent="0.25">
      <c r="A157" s="218" t="s">
        <v>790</v>
      </c>
      <c r="B157" s="212" t="s">
        <v>152</v>
      </c>
      <c r="C157" s="212">
        <v>4</v>
      </c>
      <c r="D157" s="213">
        <v>8000</v>
      </c>
      <c r="E157" s="213">
        <v>32000</v>
      </c>
      <c r="F157" s="212">
        <v>0</v>
      </c>
      <c r="G157" s="213">
        <v>0</v>
      </c>
      <c r="H157" s="212">
        <v>4</v>
      </c>
      <c r="I157" s="213">
        <v>32000</v>
      </c>
      <c r="J157" s="212">
        <v>0</v>
      </c>
      <c r="K157" s="212">
        <v>0</v>
      </c>
      <c r="L157" s="212">
        <v>0</v>
      </c>
      <c r="M157" s="212">
        <v>0</v>
      </c>
    </row>
    <row r="158" spans="1:13" x14ac:dyDescent="0.25">
      <c r="A158" s="218" t="s">
        <v>883</v>
      </c>
      <c r="B158" s="212" t="s">
        <v>142</v>
      </c>
      <c r="C158" s="212">
        <v>1</v>
      </c>
      <c r="D158" s="213">
        <v>3000</v>
      </c>
      <c r="E158" s="213">
        <v>3000</v>
      </c>
      <c r="F158" s="212">
        <v>1</v>
      </c>
      <c r="G158" s="213">
        <v>3000</v>
      </c>
      <c r="H158" s="212">
        <v>0</v>
      </c>
      <c r="I158" s="213">
        <v>0</v>
      </c>
      <c r="J158" s="212">
        <v>0</v>
      </c>
      <c r="K158" s="212">
        <v>0</v>
      </c>
      <c r="L158" s="212">
        <v>0</v>
      </c>
      <c r="M158" s="212">
        <v>0</v>
      </c>
    </row>
    <row r="159" spans="1:13" x14ac:dyDescent="0.25">
      <c r="A159" s="218" t="s">
        <v>791</v>
      </c>
      <c r="B159" s="212" t="s">
        <v>145</v>
      </c>
      <c r="C159" s="212">
        <v>1</v>
      </c>
      <c r="D159" s="213">
        <v>270</v>
      </c>
      <c r="E159" s="213">
        <v>270</v>
      </c>
      <c r="F159" s="212">
        <v>1</v>
      </c>
      <c r="G159" s="213">
        <v>270</v>
      </c>
      <c r="H159" s="212">
        <v>0</v>
      </c>
      <c r="I159" s="213">
        <v>0</v>
      </c>
      <c r="J159" s="212">
        <v>0</v>
      </c>
      <c r="K159" s="212">
        <v>0</v>
      </c>
      <c r="L159" s="212">
        <v>0</v>
      </c>
      <c r="M159" s="212">
        <v>0</v>
      </c>
    </row>
    <row r="160" spans="1:13" x14ac:dyDescent="0.25">
      <c r="A160" s="218" t="s">
        <v>884</v>
      </c>
      <c r="B160" s="212" t="s">
        <v>142</v>
      </c>
      <c r="C160" s="212">
        <v>1</v>
      </c>
      <c r="D160" s="213">
        <v>2000</v>
      </c>
      <c r="E160" s="213">
        <v>2000</v>
      </c>
      <c r="F160" s="212">
        <v>1</v>
      </c>
      <c r="G160" s="213">
        <v>2000</v>
      </c>
      <c r="H160" s="212">
        <v>0</v>
      </c>
      <c r="I160" s="213">
        <v>0</v>
      </c>
      <c r="J160" s="212">
        <v>0</v>
      </c>
      <c r="K160" s="212">
        <v>0</v>
      </c>
      <c r="L160" s="212">
        <v>0</v>
      </c>
      <c r="M160" s="212">
        <v>0</v>
      </c>
    </row>
    <row r="161" spans="1:13" x14ac:dyDescent="0.25">
      <c r="A161" s="218" t="s">
        <v>308</v>
      </c>
      <c r="B161" s="212" t="s">
        <v>142</v>
      </c>
      <c r="C161" s="212">
        <v>1</v>
      </c>
      <c r="D161" s="213">
        <v>3000</v>
      </c>
      <c r="E161" s="213">
        <v>3000</v>
      </c>
      <c r="F161" s="212">
        <v>1</v>
      </c>
      <c r="G161" s="213">
        <v>3000</v>
      </c>
      <c r="H161" s="212">
        <v>0</v>
      </c>
      <c r="I161" s="213">
        <v>0</v>
      </c>
      <c r="J161" s="212">
        <v>0</v>
      </c>
      <c r="K161" s="212">
        <v>0</v>
      </c>
      <c r="L161" s="212">
        <v>0</v>
      </c>
      <c r="M161" s="212">
        <v>0</v>
      </c>
    </row>
    <row r="162" spans="1:13" x14ac:dyDescent="0.25">
      <c r="A162" s="218" t="s">
        <v>309</v>
      </c>
      <c r="B162" s="212" t="s">
        <v>142</v>
      </c>
      <c r="C162" s="212">
        <v>1</v>
      </c>
      <c r="D162" s="213">
        <v>5350</v>
      </c>
      <c r="E162" s="213">
        <v>5350</v>
      </c>
      <c r="F162" s="212">
        <v>0</v>
      </c>
      <c r="G162" s="213">
        <v>0</v>
      </c>
      <c r="H162" s="212">
        <v>1</v>
      </c>
      <c r="I162" s="213">
        <v>5350</v>
      </c>
      <c r="J162" s="212">
        <v>0</v>
      </c>
      <c r="K162" s="213">
        <v>0</v>
      </c>
      <c r="L162" s="212">
        <v>0</v>
      </c>
      <c r="M162" s="212">
        <v>0</v>
      </c>
    </row>
    <row r="163" spans="1:13" x14ac:dyDescent="0.25">
      <c r="A163" s="218" t="s">
        <v>792</v>
      </c>
      <c r="B163" s="212" t="s">
        <v>152</v>
      </c>
      <c r="C163" s="212">
        <v>4</v>
      </c>
      <c r="D163" s="213">
        <v>3980</v>
      </c>
      <c r="E163" s="213">
        <v>15920</v>
      </c>
      <c r="F163" s="212">
        <v>0</v>
      </c>
      <c r="G163" s="213">
        <v>0</v>
      </c>
      <c r="H163" s="212">
        <v>4</v>
      </c>
      <c r="I163" s="213">
        <v>15920</v>
      </c>
      <c r="J163" s="212">
        <v>0</v>
      </c>
      <c r="K163" s="212">
        <v>0</v>
      </c>
      <c r="L163" s="212">
        <v>0</v>
      </c>
      <c r="M163" s="212">
        <v>0</v>
      </c>
    </row>
    <row r="164" spans="1:13" ht="45" x14ac:dyDescent="0.25">
      <c r="A164" s="218" t="s">
        <v>885</v>
      </c>
      <c r="B164" s="212" t="s">
        <v>142</v>
      </c>
      <c r="C164" s="212">
        <v>4</v>
      </c>
      <c r="D164" s="213">
        <v>2000</v>
      </c>
      <c r="E164" s="213">
        <v>8000</v>
      </c>
      <c r="F164" s="212">
        <v>4</v>
      </c>
      <c r="G164" s="213">
        <v>8000</v>
      </c>
      <c r="H164" s="212">
        <v>0</v>
      </c>
      <c r="I164" s="213">
        <v>0</v>
      </c>
      <c r="J164" s="212">
        <v>0</v>
      </c>
      <c r="K164" s="212">
        <v>0</v>
      </c>
      <c r="L164" s="212">
        <v>0</v>
      </c>
      <c r="M164" s="212">
        <v>0</v>
      </c>
    </row>
    <row r="165" spans="1:13" x14ac:dyDescent="0.25">
      <c r="A165" s="218" t="s">
        <v>886</v>
      </c>
      <c r="B165" s="212" t="s">
        <v>145</v>
      </c>
      <c r="C165" s="212">
        <v>2</v>
      </c>
      <c r="D165" s="213">
        <v>350</v>
      </c>
      <c r="E165" s="213">
        <v>700</v>
      </c>
      <c r="F165" s="212">
        <v>2</v>
      </c>
      <c r="G165" s="213">
        <v>700</v>
      </c>
      <c r="H165" s="212">
        <v>0</v>
      </c>
      <c r="I165" s="213">
        <v>0</v>
      </c>
      <c r="J165" s="212">
        <v>0</v>
      </c>
      <c r="K165" s="212">
        <v>0</v>
      </c>
      <c r="L165" s="212">
        <v>0</v>
      </c>
      <c r="M165" s="212">
        <v>0</v>
      </c>
    </row>
    <row r="166" spans="1:13" x14ac:dyDescent="0.25">
      <c r="A166" s="218" t="s">
        <v>310</v>
      </c>
      <c r="B166" s="212" t="s">
        <v>142</v>
      </c>
      <c r="C166" s="212">
        <v>1</v>
      </c>
      <c r="D166" s="213">
        <v>4500</v>
      </c>
      <c r="E166" s="213">
        <v>4500</v>
      </c>
      <c r="F166" s="212">
        <v>1</v>
      </c>
      <c r="G166" s="213">
        <v>4500</v>
      </c>
      <c r="H166" s="212">
        <v>0</v>
      </c>
      <c r="I166" s="213">
        <v>0</v>
      </c>
      <c r="J166" s="212">
        <v>0</v>
      </c>
      <c r="K166" s="213">
        <v>0</v>
      </c>
      <c r="L166" s="212">
        <v>0</v>
      </c>
      <c r="M166" s="212">
        <v>0</v>
      </c>
    </row>
    <row r="167" spans="1:13" x14ac:dyDescent="0.25">
      <c r="A167" s="218" t="s">
        <v>311</v>
      </c>
      <c r="B167" s="212" t="s">
        <v>142</v>
      </c>
      <c r="C167" s="212">
        <v>1</v>
      </c>
      <c r="D167" s="213">
        <v>7527</v>
      </c>
      <c r="E167" s="213">
        <v>7527</v>
      </c>
      <c r="F167" s="212">
        <v>0</v>
      </c>
      <c r="G167" s="213">
        <v>0</v>
      </c>
      <c r="H167" s="212">
        <v>1</v>
      </c>
      <c r="I167" s="213">
        <v>7527</v>
      </c>
      <c r="J167" s="212">
        <v>0</v>
      </c>
      <c r="K167" s="213">
        <v>0</v>
      </c>
      <c r="L167" s="212">
        <v>0</v>
      </c>
      <c r="M167" s="212">
        <v>0</v>
      </c>
    </row>
    <row r="168" spans="1:13" x14ac:dyDescent="0.25">
      <c r="A168" s="218" t="s">
        <v>887</v>
      </c>
      <c r="B168" s="212" t="s">
        <v>142</v>
      </c>
      <c r="C168" s="212">
        <v>1</v>
      </c>
      <c r="D168" s="213">
        <v>1450</v>
      </c>
      <c r="E168" s="213">
        <v>1450</v>
      </c>
      <c r="F168" s="212">
        <v>1</v>
      </c>
      <c r="G168" s="213">
        <v>1450</v>
      </c>
      <c r="H168" s="212">
        <v>0</v>
      </c>
      <c r="I168" s="213">
        <v>0</v>
      </c>
      <c r="J168" s="212">
        <v>0</v>
      </c>
      <c r="K168" s="212">
        <v>0</v>
      </c>
      <c r="L168" s="212">
        <v>0</v>
      </c>
      <c r="M168" s="212">
        <v>0</v>
      </c>
    </row>
    <row r="169" spans="1:13" x14ac:dyDescent="0.25">
      <c r="A169" s="218" t="s">
        <v>888</v>
      </c>
      <c r="B169" s="212" t="s">
        <v>145</v>
      </c>
      <c r="C169" s="212">
        <v>42</v>
      </c>
      <c r="D169" s="213">
        <v>303.68</v>
      </c>
      <c r="E169" s="213">
        <v>12754.56</v>
      </c>
      <c r="F169" s="212">
        <v>22</v>
      </c>
      <c r="G169" s="213">
        <v>6680.96</v>
      </c>
      <c r="H169" s="212">
        <v>20</v>
      </c>
      <c r="I169" s="213">
        <v>6073.6</v>
      </c>
      <c r="J169" s="212">
        <v>0</v>
      </c>
      <c r="K169" s="212">
        <v>0</v>
      </c>
      <c r="L169" s="212">
        <v>0</v>
      </c>
      <c r="M169" s="212">
        <v>0</v>
      </c>
    </row>
    <row r="170" spans="1:13" x14ac:dyDescent="0.25">
      <c r="A170" s="218" t="s">
        <v>736</v>
      </c>
      <c r="B170" s="212" t="s">
        <v>142</v>
      </c>
      <c r="C170" s="212">
        <v>4</v>
      </c>
      <c r="D170" s="213">
        <v>2500</v>
      </c>
      <c r="E170" s="213">
        <v>10000</v>
      </c>
      <c r="F170" s="212">
        <v>0</v>
      </c>
      <c r="G170" s="213">
        <v>0</v>
      </c>
      <c r="H170" s="212">
        <v>4</v>
      </c>
      <c r="I170" s="213">
        <v>10000</v>
      </c>
      <c r="J170" s="212">
        <v>0</v>
      </c>
      <c r="K170" s="212">
        <v>0</v>
      </c>
      <c r="L170" s="212">
        <v>0</v>
      </c>
      <c r="M170" s="212">
        <v>0</v>
      </c>
    </row>
    <row r="171" spans="1:13" ht="30" x14ac:dyDescent="0.25">
      <c r="A171" s="218" t="s">
        <v>215</v>
      </c>
      <c r="B171" s="212" t="s">
        <v>142</v>
      </c>
      <c r="C171" s="212">
        <v>2</v>
      </c>
      <c r="D171" s="213">
        <v>1500</v>
      </c>
      <c r="E171" s="213">
        <v>3000</v>
      </c>
      <c r="F171" s="212">
        <v>0</v>
      </c>
      <c r="G171" s="213">
        <v>0</v>
      </c>
      <c r="H171" s="212">
        <v>2</v>
      </c>
      <c r="I171" s="213">
        <v>3000</v>
      </c>
      <c r="J171" s="212">
        <v>0</v>
      </c>
      <c r="K171" s="212">
        <v>0</v>
      </c>
      <c r="L171" s="212">
        <v>0</v>
      </c>
      <c r="M171" s="212">
        <v>0</v>
      </c>
    </row>
    <row r="172" spans="1:13" x14ac:dyDescent="0.25">
      <c r="A172" s="218" t="s">
        <v>889</v>
      </c>
      <c r="B172" s="212" t="s">
        <v>145</v>
      </c>
      <c r="C172" s="212">
        <v>3</v>
      </c>
      <c r="D172" s="213">
        <v>400</v>
      </c>
      <c r="E172" s="213">
        <v>1200</v>
      </c>
      <c r="F172" s="212">
        <v>1</v>
      </c>
      <c r="G172" s="213">
        <v>400</v>
      </c>
      <c r="H172" s="212">
        <v>2</v>
      </c>
      <c r="I172" s="213">
        <v>800</v>
      </c>
      <c r="J172" s="212">
        <v>0</v>
      </c>
      <c r="K172" s="212">
        <v>0</v>
      </c>
      <c r="L172" s="212">
        <v>0</v>
      </c>
      <c r="M172" s="212">
        <v>0</v>
      </c>
    </row>
    <row r="173" spans="1:13" x14ac:dyDescent="0.25">
      <c r="A173" s="218" t="s">
        <v>890</v>
      </c>
      <c r="B173" s="212" t="s">
        <v>145</v>
      </c>
      <c r="C173" s="212">
        <v>3</v>
      </c>
      <c r="D173" s="213">
        <v>410</v>
      </c>
      <c r="E173" s="213">
        <v>1230</v>
      </c>
      <c r="F173" s="212">
        <v>0</v>
      </c>
      <c r="G173" s="213">
        <v>0</v>
      </c>
      <c r="H173" s="212">
        <v>3</v>
      </c>
      <c r="I173" s="213">
        <v>1230</v>
      </c>
      <c r="J173" s="212">
        <v>0</v>
      </c>
      <c r="K173" s="212">
        <v>0</v>
      </c>
      <c r="L173" s="212">
        <v>0</v>
      </c>
      <c r="M173" s="212">
        <v>0</v>
      </c>
    </row>
    <row r="174" spans="1:13" ht="30" x14ac:dyDescent="0.25">
      <c r="A174" s="218" t="s">
        <v>312</v>
      </c>
      <c r="B174" s="212" t="s">
        <v>142</v>
      </c>
      <c r="C174" s="212">
        <v>1</v>
      </c>
      <c r="D174" s="213">
        <v>2000</v>
      </c>
      <c r="E174" s="213">
        <v>2000</v>
      </c>
      <c r="F174" s="212">
        <v>1</v>
      </c>
      <c r="G174" s="213">
        <v>2000</v>
      </c>
      <c r="H174" s="212">
        <v>0</v>
      </c>
      <c r="I174" s="213">
        <v>0</v>
      </c>
      <c r="J174" s="212">
        <v>0</v>
      </c>
      <c r="K174" s="212">
        <v>0</v>
      </c>
      <c r="L174" s="212">
        <v>0</v>
      </c>
      <c r="M174" s="212">
        <v>0</v>
      </c>
    </row>
    <row r="175" spans="1:13" x14ac:dyDescent="0.25">
      <c r="A175" s="218" t="s">
        <v>313</v>
      </c>
      <c r="B175" s="212" t="s">
        <v>207</v>
      </c>
      <c r="C175" s="212">
        <v>7</v>
      </c>
      <c r="D175" s="213">
        <v>420</v>
      </c>
      <c r="E175" s="213">
        <v>2940</v>
      </c>
      <c r="F175" s="212">
        <v>3</v>
      </c>
      <c r="G175" s="213">
        <v>1260</v>
      </c>
      <c r="H175" s="212">
        <v>4</v>
      </c>
      <c r="I175" s="213">
        <v>1680</v>
      </c>
      <c r="J175" s="212">
        <v>0</v>
      </c>
      <c r="K175" s="212">
        <v>0</v>
      </c>
      <c r="L175" s="212">
        <v>0</v>
      </c>
      <c r="M175" s="212">
        <v>0</v>
      </c>
    </row>
    <row r="176" spans="1:13" x14ac:dyDescent="0.25">
      <c r="A176" s="218" t="s">
        <v>372</v>
      </c>
      <c r="B176" s="212" t="s">
        <v>148</v>
      </c>
      <c r="C176" s="212">
        <v>2</v>
      </c>
      <c r="D176" s="213">
        <v>8000</v>
      </c>
      <c r="E176" s="213">
        <v>16000</v>
      </c>
      <c r="F176" s="212">
        <v>2</v>
      </c>
      <c r="G176" s="213">
        <v>16000</v>
      </c>
      <c r="H176" s="212">
        <v>0</v>
      </c>
      <c r="I176" s="213">
        <v>0</v>
      </c>
      <c r="J176" s="212">
        <v>0</v>
      </c>
      <c r="K176" s="212">
        <v>0</v>
      </c>
      <c r="L176" s="212">
        <v>0</v>
      </c>
      <c r="M176" s="212">
        <v>0</v>
      </c>
    </row>
    <row r="177" spans="1:13" ht="30" x14ac:dyDescent="0.25">
      <c r="A177" s="218" t="s">
        <v>793</v>
      </c>
      <c r="B177" s="212" t="s">
        <v>142</v>
      </c>
      <c r="C177" s="212">
        <v>2</v>
      </c>
      <c r="D177" s="213">
        <v>10000</v>
      </c>
      <c r="E177" s="213">
        <v>20000</v>
      </c>
      <c r="F177" s="212">
        <v>0</v>
      </c>
      <c r="G177" s="213">
        <v>0</v>
      </c>
      <c r="H177" s="212">
        <v>2</v>
      </c>
      <c r="I177" s="213">
        <v>20000</v>
      </c>
      <c r="J177" s="212">
        <v>0</v>
      </c>
      <c r="K177" s="212">
        <v>0</v>
      </c>
      <c r="L177" s="212">
        <v>0</v>
      </c>
      <c r="M177" s="212">
        <v>0</v>
      </c>
    </row>
    <row r="178" spans="1:13" x14ac:dyDescent="0.25">
      <c r="A178" s="218" t="s">
        <v>794</v>
      </c>
      <c r="B178" s="212" t="s">
        <v>145</v>
      </c>
      <c r="C178" s="212">
        <v>20</v>
      </c>
      <c r="D178" s="213">
        <v>120</v>
      </c>
      <c r="E178" s="213">
        <v>2400</v>
      </c>
      <c r="F178" s="212">
        <v>10</v>
      </c>
      <c r="G178" s="213">
        <v>1200</v>
      </c>
      <c r="H178" s="212">
        <v>0</v>
      </c>
      <c r="I178" s="213">
        <v>0</v>
      </c>
      <c r="J178" s="212">
        <v>10</v>
      </c>
      <c r="K178" s="213">
        <v>1200</v>
      </c>
      <c r="L178" s="212">
        <v>0</v>
      </c>
      <c r="M178" s="212">
        <v>0</v>
      </c>
    </row>
    <row r="179" spans="1:13" x14ac:dyDescent="0.25">
      <c r="A179" s="218" t="s">
        <v>795</v>
      </c>
      <c r="B179" s="212" t="s">
        <v>148</v>
      </c>
      <c r="C179" s="212">
        <v>4</v>
      </c>
      <c r="D179" s="213">
        <v>573</v>
      </c>
      <c r="E179" s="213">
        <v>2292</v>
      </c>
      <c r="F179" s="212">
        <v>4</v>
      </c>
      <c r="G179" s="213">
        <v>2292</v>
      </c>
      <c r="H179" s="212">
        <v>0</v>
      </c>
      <c r="I179" s="213">
        <v>0</v>
      </c>
      <c r="J179" s="212">
        <v>0</v>
      </c>
      <c r="K179" s="212">
        <v>0</v>
      </c>
      <c r="L179" s="212">
        <v>0</v>
      </c>
      <c r="M179" s="212">
        <v>0</v>
      </c>
    </row>
    <row r="180" spans="1:13" ht="30" x14ac:dyDescent="0.25">
      <c r="A180" s="218" t="s">
        <v>314</v>
      </c>
      <c r="B180" s="212" t="s">
        <v>142</v>
      </c>
      <c r="C180" s="212">
        <v>25</v>
      </c>
      <c r="D180" s="213">
        <v>7000</v>
      </c>
      <c r="E180" s="213">
        <v>175000</v>
      </c>
      <c r="F180" s="212">
        <v>9</v>
      </c>
      <c r="G180" s="213">
        <v>63000</v>
      </c>
      <c r="H180" s="212">
        <v>16</v>
      </c>
      <c r="I180" s="213">
        <v>112000</v>
      </c>
      <c r="J180" s="212">
        <v>0</v>
      </c>
      <c r="K180" s="212">
        <v>0</v>
      </c>
      <c r="L180" s="212">
        <v>0</v>
      </c>
      <c r="M180" s="212">
        <v>0</v>
      </c>
    </row>
    <row r="181" spans="1:13" x14ac:dyDescent="0.25">
      <c r="A181" s="218" t="s">
        <v>315</v>
      </c>
      <c r="B181" s="212" t="s">
        <v>142</v>
      </c>
      <c r="C181" s="212">
        <v>1</v>
      </c>
      <c r="D181" s="213">
        <v>2961</v>
      </c>
      <c r="E181" s="213">
        <v>2961</v>
      </c>
      <c r="F181" s="212">
        <v>0</v>
      </c>
      <c r="G181" s="213">
        <v>0</v>
      </c>
      <c r="H181" s="212">
        <v>1</v>
      </c>
      <c r="I181" s="213">
        <v>2961</v>
      </c>
      <c r="J181" s="212">
        <v>0</v>
      </c>
      <c r="K181" s="212">
        <v>0</v>
      </c>
      <c r="L181" s="212">
        <v>0</v>
      </c>
      <c r="M181" s="212">
        <v>0</v>
      </c>
    </row>
    <row r="182" spans="1:13" x14ac:dyDescent="0.25">
      <c r="A182" s="218" t="s">
        <v>316</v>
      </c>
      <c r="B182" s="212" t="s">
        <v>142</v>
      </c>
      <c r="C182" s="212">
        <v>1</v>
      </c>
      <c r="D182" s="213">
        <v>4500</v>
      </c>
      <c r="E182" s="213">
        <v>4500</v>
      </c>
      <c r="F182" s="212">
        <v>1</v>
      </c>
      <c r="G182" s="213">
        <v>4500</v>
      </c>
      <c r="H182" s="212">
        <v>0</v>
      </c>
      <c r="I182" s="213">
        <v>0</v>
      </c>
      <c r="J182" s="212">
        <v>0</v>
      </c>
      <c r="K182" s="213">
        <v>0</v>
      </c>
      <c r="L182" s="212">
        <v>0</v>
      </c>
      <c r="M182" s="212">
        <v>0</v>
      </c>
    </row>
    <row r="183" spans="1:13" x14ac:dyDescent="0.25">
      <c r="A183" s="218" t="s">
        <v>891</v>
      </c>
      <c r="B183" s="212" t="s">
        <v>142</v>
      </c>
      <c r="C183" s="212">
        <v>1</v>
      </c>
      <c r="D183" s="213">
        <v>6470</v>
      </c>
      <c r="E183" s="213">
        <v>6470</v>
      </c>
      <c r="F183" s="212">
        <v>1</v>
      </c>
      <c r="G183" s="213">
        <v>6470</v>
      </c>
      <c r="H183" s="212">
        <v>0</v>
      </c>
      <c r="I183" s="213">
        <v>0</v>
      </c>
      <c r="J183" s="212">
        <v>0</v>
      </c>
      <c r="K183" s="213">
        <v>0</v>
      </c>
      <c r="L183" s="212">
        <v>0</v>
      </c>
      <c r="M183" s="212">
        <v>0</v>
      </c>
    </row>
    <row r="184" spans="1:13" x14ac:dyDescent="0.25">
      <c r="A184" s="218" t="s">
        <v>892</v>
      </c>
      <c r="B184" s="212" t="s">
        <v>145</v>
      </c>
      <c r="C184" s="212">
        <v>24</v>
      </c>
      <c r="D184" s="213">
        <v>50</v>
      </c>
      <c r="E184" s="213">
        <v>1200</v>
      </c>
      <c r="F184" s="212">
        <v>24</v>
      </c>
      <c r="G184" s="213">
        <v>1200</v>
      </c>
      <c r="H184" s="212">
        <v>0</v>
      </c>
      <c r="I184" s="213">
        <v>0</v>
      </c>
      <c r="J184" s="212">
        <v>0</v>
      </c>
      <c r="K184" s="212">
        <v>0</v>
      </c>
      <c r="L184" s="212">
        <v>0</v>
      </c>
      <c r="M184" s="212">
        <v>0</v>
      </c>
    </row>
    <row r="185" spans="1:13" x14ac:dyDescent="0.25">
      <c r="A185" s="218" t="s">
        <v>218</v>
      </c>
      <c r="B185" s="212" t="s">
        <v>145</v>
      </c>
      <c r="C185" s="212">
        <v>9</v>
      </c>
      <c r="D185" s="213">
        <v>160</v>
      </c>
      <c r="E185" s="213">
        <v>1440</v>
      </c>
      <c r="F185" s="212">
        <v>0</v>
      </c>
      <c r="G185" s="213">
        <v>0</v>
      </c>
      <c r="H185" s="212">
        <v>6</v>
      </c>
      <c r="I185" s="213">
        <v>960</v>
      </c>
      <c r="J185" s="212">
        <v>3</v>
      </c>
      <c r="K185" s="212">
        <v>480</v>
      </c>
      <c r="L185" s="212">
        <v>0</v>
      </c>
      <c r="M185" s="212">
        <v>0</v>
      </c>
    </row>
    <row r="186" spans="1:13" x14ac:dyDescent="0.25">
      <c r="A186" s="218" t="s">
        <v>893</v>
      </c>
      <c r="B186" s="212" t="s">
        <v>143</v>
      </c>
      <c r="C186" s="212">
        <v>10</v>
      </c>
      <c r="D186" s="213">
        <v>2500</v>
      </c>
      <c r="E186" s="213">
        <v>25000</v>
      </c>
      <c r="F186" s="212">
        <v>10</v>
      </c>
      <c r="G186" s="213">
        <v>25000</v>
      </c>
      <c r="H186" s="212">
        <v>0</v>
      </c>
      <c r="I186" s="213">
        <v>0</v>
      </c>
      <c r="J186" s="212">
        <v>0</v>
      </c>
      <c r="K186" s="212">
        <v>0</v>
      </c>
      <c r="L186" s="212">
        <v>0</v>
      </c>
      <c r="M186" s="212">
        <v>0</v>
      </c>
    </row>
    <row r="187" spans="1:13" x14ac:dyDescent="0.25">
      <c r="A187" s="218" t="s">
        <v>894</v>
      </c>
      <c r="B187" s="212" t="s">
        <v>145</v>
      </c>
      <c r="C187" s="212">
        <v>5</v>
      </c>
      <c r="D187" s="213">
        <v>350</v>
      </c>
      <c r="E187" s="213">
        <v>1750</v>
      </c>
      <c r="F187" s="212">
        <v>5</v>
      </c>
      <c r="G187" s="213">
        <v>1750</v>
      </c>
      <c r="H187" s="212">
        <v>0</v>
      </c>
      <c r="I187" s="213">
        <v>0</v>
      </c>
      <c r="J187" s="212">
        <v>0</v>
      </c>
      <c r="K187" s="212">
        <v>0</v>
      </c>
      <c r="L187" s="212">
        <v>0</v>
      </c>
      <c r="M187" s="212">
        <v>0</v>
      </c>
    </row>
    <row r="188" spans="1:13" x14ac:dyDescent="0.25">
      <c r="A188" s="218" t="s">
        <v>317</v>
      </c>
      <c r="B188" s="212" t="s">
        <v>143</v>
      </c>
      <c r="C188" s="212">
        <v>4</v>
      </c>
      <c r="D188" s="213">
        <v>1756</v>
      </c>
      <c r="E188" s="213">
        <v>7024</v>
      </c>
      <c r="F188" s="212">
        <v>0</v>
      </c>
      <c r="G188" s="213">
        <v>0</v>
      </c>
      <c r="H188" s="212">
        <v>4</v>
      </c>
      <c r="I188" s="213">
        <v>7024</v>
      </c>
      <c r="J188" s="212">
        <v>0</v>
      </c>
      <c r="K188" s="212">
        <v>0</v>
      </c>
      <c r="L188" s="212">
        <v>0</v>
      </c>
      <c r="M188" s="212">
        <v>0</v>
      </c>
    </row>
    <row r="189" spans="1:13" x14ac:dyDescent="0.25">
      <c r="A189" s="218" t="s">
        <v>219</v>
      </c>
      <c r="B189" s="212" t="s">
        <v>145</v>
      </c>
      <c r="C189" s="212">
        <v>2</v>
      </c>
      <c r="D189" s="213">
        <v>850</v>
      </c>
      <c r="E189" s="213">
        <v>1700</v>
      </c>
      <c r="F189" s="212">
        <v>0</v>
      </c>
      <c r="G189" s="213">
        <v>0</v>
      </c>
      <c r="H189" s="212">
        <v>2</v>
      </c>
      <c r="I189" s="213">
        <v>1700</v>
      </c>
      <c r="J189" s="212">
        <v>0</v>
      </c>
      <c r="K189" s="213">
        <v>0</v>
      </c>
      <c r="L189" s="212">
        <v>0</v>
      </c>
      <c r="M189" s="212">
        <v>0</v>
      </c>
    </row>
    <row r="190" spans="1:13" x14ac:dyDescent="0.25">
      <c r="A190" s="218" t="s">
        <v>318</v>
      </c>
      <c r="B190" s="212" t="s">
        <v>142</v>
      </c>
      <c r="C190" s="212">
        <v>1</v>
      </c>
      <c r="D190" s="213">
        <v>5000</v>
      </c>
      <c r="E190" s="213">
        <v>5000</v>
      </c>
      <c r="F190" s="212">
        <v>0</v>
      </c>
      <c r="G190" s="213">
        <v>0</v>
      </c>
      <c r="H190" s="212">
        <v>1</v>
      </c>
      <c r="I190" s="213">
        <v>5000</v>
      </c>
      <c r="J190" s="212">
        <v>0</v>
      </c>
      <c r="K190" s="212">
        <v>0</v>
      </c>
      <c r="L190" s="212">
        <v>0</v>
      </c>
      <c r="M190" s="212">
        <v>0</v>
      </c>
    </row>
    <row r="191" spans="1:13" x14ac:dyDescent="0.25">
      <c r="A191" s="218" t="s">
        <v>220</v>
      </c>
      <c r="B191" s="212" t="s">
        <v>145</v>
      </c>
      <c r="C191" s="212">
        <v>87</v>
      </c>
      <c r="D191" s="213">
        <v>150</v>
      </c>
      <c r="E191" s="213">
        <v>13050</v>
      </c>
      <c r="F191" s="212">
        <v>30</v>
      </c>
      <c r="G191" s="213">
        <v>4500</v>
      </c>
      <c r="H191" s="212">
        <v>10</v>
      </c>
      <c r="I191" s="213">
        <v>1500</v>
      </c>
      <c r="J191" s="212">
        <v>47</v>
      </c>
      <c r="K191" s="213">
        <v>7050</v>
      </c>
      <c r="L191" s="212">
        <v>0</v>
      </c>
      <c r="M191" s="212">
        <v>0</v>
      </c>
    </row>
    <row r="192" spans="1:13" x14ac:dyDescent="0.25">
      <c r="A192" s="218" t="s">
        <v>796</v>
      </c>
      <c r="B192" s="212" t="s">
        <v>145</v>
      </c>
      <c r="C192" s="212">
        <v>10</v>
      </c>
      <c r="D192" s="213">
        <v>148</v>
      </c>
      <c r="E192" s="213">
        <v>1480</v>
      </c>
      <c r="F192" s="212">
        <v>0</v>
      </c>
      <c r="G192" s="213">
        <v>0</v>
      </c>
      <c r="H192" s="212">
        <v>10</v>
      </c>
      <c r="I192" s="213">
        <v>1480</v>
      </c>
      <c r="J192" s="212">
        <v>0</v>
      </c>
      <c r="K192" s="212">
        <v>0</v>
      </c>
      <c r="L192" s="212">
        <v>0</v>
      </c>
      <c r="M192" s="212">
        <v>0</v>
      </c>
    </row>
    <row r="193" spans="1:13" x14ac:dyDescent="0.25">
      <c r="A193" s="218" t="s">
        <v>895</v>
      </c>
      <c r="B193" s="212" t="s">
        <v>145</v>
      </c>
      <c r="C193" s="212">
        <v>24</v>
      </c>
      <c r="D193" s="213">
        <v>120</v>
      </c>
      <c r="E193" s="213">
        <v>2880</v>
      </c>
      <c r="F193" s="212">
        <v>24</v>
      </c>
      <c r="G193" s="213">
        <v>2880</v>
      </c>
      <c r="H193" s="212">
        <v>0</v>
      </c>
      <c r="I193" s="213">
        <v>0</v>
      </c>
      <c r="J193" s="212">
        <v>0</v>
      </c>
      <c r="K193" s="212">
        <v>0</v>
      </c>
      <c r="L193" s="212">
        <v>0</v>
      </c>
      <c r="M193" s="212">
        <v>0</v>
      </c>
    </row>
    <row r="194" spans="1:13" x14ac:dyDescent="0.25">
      <c r="A194" s="218" t="s">
        <v>896</v>
      </c>
      <c r="B194" s="212" t="s">
        <v>148</v>
      </c>
      <c r="C194" s="212">
        <v>9</v>
      </c>
      <c r="D194" s="213">
        <v>1200</v>
      </c>
      <c r="E194" s="213">
        <v>10800</v>
      </c>
      <c r="F194" s="212">
        <v>9</v>
      </c>
      <c r="G194" s="213">
        <v>10800</v>
      </c>
      <c r="H194" s="212">
        <v>0</v>
      </c>
      <c r="I194" s="213">
        <v>0</v>
      </c>
      <c r="J194" s="212">
        <v>0</v>
      </c>
      <c r="K194" s="212">
        <v>0</v>
      </c>
      <c r="L194" s="212">
        <v>0</v>
      </c>
      <c r="M194" s="212">
        <v>0</v>
      </c>
    </row>
    <row r="195" spans="1:13" x14ac:dyDescent="0.25">
      <c r="A195" s="218" t="s">
        <v>897</v>
      </c>
      <c r="B195" s="212" t="s">
        <v>520</v>
      </c>
      <c r="C195" s="212">
        <v>10</v>
      </c>
      <c r="D195" s="213">
        <v>1000</v>
      </c>
      <c r="E195" s="213">
        <v>10000</v>
      </c>
      <c r="F195" s="212">
        <v>10</v>
      </c>
      <c r="G195" s="213">
        <v>10000</v>
      </c>
      <c r="H195" s="212">
        <v>0</v>
      </c>
      <c r="I195" s="213">
        <v>0</v>
      </c>
      <c r="J195" s="212">
        <v>0</v>
      </c>
      <c r="K195" s="212">
        <v>0</v>
      </c>
      <c r="L195" s="212">
        <v>0</v>
      </c>
      <c r="M195" s="212">
        <v>0</v>
      </c>
    </row>
    <row r="196" spans="1:13" x14ac:dyDescent="0.25">
      <c r="A196" s="218" t="s">
        <v>898</v>
      </c>
      <c r="B196" s="212" t="s">
        <v>145</v>
      </c>
      <c r="C196" s="212">
        <v>100</v>
      </c>
      <c r="D196" s="213">
        <v>75</v>
      </c>
      <c r="E196" s="213">
        <v>7500</v>
      </c>
      <c r="F196" s="212">
        <v>100</v>
      </c>
      <c r="G196" s="213">
        <v>7500</v>
      </c>
      <c r="H196" s="212">
        <v>0</v>
      </c>
      <c r="I196" s="213">
        <v>0</v>
      </c>
      <c r="J196" s="212">
        <v>0</v>
      </c>
      <c r="K196" s="213">
        <v>0</v>
      </c>
      <c r="L196" s="212">
        <v>0</v>
      </c>
      <c r="M196" s="212">
        <v>0</v>
      </c>
    </row>
    <row r="197" spans="1:13" x14ac:dyDescent="0.25">
      <c r="A197" s="218" t="s">
        <v>319</v>
      </c>
      <c r="B197" s="212" t="s">
        <v>152</v>
      </c>
      <c r="C197" s="212">
        <v>1</v>
      </c>
      <c r="D197" s="213">
        <v>3090</v>
      </c>
      <c r="E197" s="213">
        <v>3090</v>
      </c>
      <c r="F197" s="212">
        <v>0</v>
      </c>
      <c r="G197" s="213">
        <v>0</v>
      </c>
      <c r="H197" s="212">
        <v>1</v>
      </c>
      <c r="I197" s="213">
        <v>3090</v>
      </c>
      <c r="J197" s="212">
        <v>0</v>
      </c>
      <c r="K197" s="213">
        <v>0</v>
      </c>
      <c r="L197" s="212">
        <v>0</v>
      </c>
      <c r="M197" s="212">
        <v>0</v>
      </c>
    </row>
    <row r="198" spans="1:13" x14ac:dyDescent="0.25">
      <c r="A198" s="218" t="s">
        <v>899</v>
      </c>
      <c r="B198" s="212"/>
      <c r="C198" s="212"/>
      <c r="D198" s="213"/>
      <c r="E198" s="213"/>
      <c r="F198" s="212"/>
      <c r="G198" s="213"/>
      <c r="H198" s="212"/>
      <c r="I198" s="213"/>
      <c r="J198" s="212"/>
      <c r="K198" s="213"/>
      <c r="L198" s="212"/>
      <c r="M198" s="212"/>
    </row>
    <row r="199" spans="1:13" x14ac:dyDescent="0.25">
      <c r="A199" s="218" t="s">
        <v>900</v>
      </c>
      <c r="B199" s="212" t="s">
        <v>142</v>
      </c>
      <c r="C199" s="212">
        <v>1</v>
      </c>
      <c r="D199" s="213">
        <v>10000</v>
      </c>
      <c r="E199" s="213">
        <v>10000</v>
      </c>
      <c r="F199" s="212">
        <v>1</v>
      </c>
      <c r="G199" s="213">
        <v>10000</v>
      </c>
      <c r="H199" s="212">
        <v>0</v>
      </c>
      <c r="I199" s="213">
        <v>0</v>
      </c>
      <c r="J199" s="212">
        <v>0</v>
      </c>
      <c r="K199" s="213">
        <v>0</v>
      </c>
      <c r="L199" s="212">
        <v>0</v>
      </c>
      <c r="M199" s="212">
        <v>0</v>
      </c>
    </row>
    <row r="200" spans="1:13" x14ac:dyDescent="0.25">
      <c r="A200" s="218" t="s">
        <v>901</v>
      </c>
      <c r="B200" s="212" t="s">
        <v>145</v>
      </c>
      <c r="C200" s="212">
        <v>1</v>
      </c>
      <c r="D200" s="213">
        <v>450</v>
      </c>
      <c r="E200" s="213">
        <v>450</v>
      </c>
      <c r="F200" s="212">
        <v>1</v>
      </c>
      <c r="G200" s="213">
        <v>450</v>
      </c>
      <c r="H200" s="212">
        <v>0</v>
      </c>
      <c r="I200" s="213">
        <v>0</v>
      </c>
      <c r="J200" s="212">
        <v>0</v>
      </c>
      <c r="K200" s="213">
        <v>0</v>
      </c>
      <c r="L200" s="212">
        <v>0</v>
      </c>
      <c r="M200" s="212">
        <v>0</v>
      </c>
    </row>
    <row r="201" spans="1:13" x14ac:dyDescent="0.25">
      <c r="A201" s="218" t="s">
        <v>158</v>
      </c>
      <c r="B201" s="212" t="s">
        <v>142</v>
      </c>
      <c r="C201" s="212">
        <v>9</v>
      </c>
      <c r="D201" s="213">
        <v>10000</v>
      </c>
      <c r="E201" s="213">
        <v>90000</v>
      </c>
      <c r="F201" s="212">
        <v>9</v>
      </c>
      <c r="G201" s="213">
        <v>90000</v>
      </c>
      <c r="H201" s="212">
        <v>0</v>
      </c>
      <c r="I201" s="213">
        <v>0</v>
      </c>
      <c r="J201" s="212">
        <v>0</v>
      </c>
      <c r="K201" s="213">
        <v>0</v>
      </c>
      <c r="L201" s="212">
        <v>0</v>
      </c>
      <c r="M201" s="212">
        <v>0</v>
      </c>
    </row>
    <row r="202" spans="1:13" x14ac:dyDescent="0.25">
      <c r="A202" s="218" t="s">
        <v>320</v>
      </c>
      <c r="B202" s="212" t="s">
        <v>145</v>
      </c>
      <c r="C202" s="212">
        <v>1</v>
      </c>
      <c r="D202" s="213">
        <v>1875</v>
      </c>
      <c r="E202" s="213">
        <v>1875</v>
      </c>
      <c r="F202" s="212">
        <v>0</v>
      </c>
      <c r="G202" s="213">
        <v>0</v>
      </c>
      <c r="H202" s="212">
        <v>1</v>
      </c>
      <c r="I202" s="213">
        <v>1875</v>
      </c>
      <c r="J202" s="212">
        <v>0</v>
      </c>
      <c r="K202" s="212">
        <v>0</v>
      </c>
      <c r="L202" s="212">
        <v>0</v>
      </c>
      <c r="M202" s="212">
        <v>0</v>
      </c>
    </row>
    <row r="203" spans="1:13" x14ac:dyDescent="0.25">
      <c r="A203" s="218" t="s">
        <v>902</v>
      </c>
      <c r="B203" s="212" t="s">
        <v>142</v>
      </c>
      <c r="C203" s="212">
        <v>1</v>
      </c>
      <c r="D203" s="213">
        <v>510</v>
      </c>
      <c r="E203" s="213">
        <v>510</v>
      </c>
      <c r="F203" s="212">
        <v>1</v>
      </c>
      <c r="G203" s="213">
        <v>510</v>
      </c>
      <c r="H203" s="212">
        <v>0</v>
      </c>
      <c r="I203" s="213">
        <v>0</v>
      </c>
      <c r="J203" s="212">
        <v>0</v>
      </c>
      <c r="K203" s="212">
        <v>0</v>
      </c>
      <c r="L203" s="212">
        <v>0</v>
      </c>
      <c r="M203" s="212">
        <v>0</v>
      </c>
    </row>
    <row r="204" spans="1:13" x14ac:dyDescent="0.25">
      <c r="A204" s="218" t="s">
        <v>903</v>
      </c>
      <c r="B204" s="212" t="s">
        <v>145</v>
      </c>
      <c r="C204" s="212">
        <v>12</v>
      </c>
      <c r="D204" s="213">
        <v>180</v>
      </c>
      <c r="E204" s="213">
        <v>2160</v>
      </c>
      <c r="F204" s="212">
        <v>12</v>
      </c>
      <c r="G204" s="213">
        <v>2160</v>
      </c>
      <c r="H204" s="212">
        <v>0</v>
      </c>
      <c r="I204" s="213">
        <v>0</v>
      </c>
      <c r="J204" s="212">
        <v>0</v>
      </c>
      <c r="K204" s="213">
        <v>0</v>
      </c>
      <c r="L204" s="212">
        <v>0</v>
      </c>
      <c r="M204" s="212">
        <v>0</v>
      </c>
    </row>
    <row r="205" spans="1:13" x14ac:dyDescent="0.25">
      <c r="A205" s="218" t="s">
        <v>904</v>
      </c>
      <c r="B205" s="212" t="s">
        <v>520</v>
      </c>
      <c r="C205" s="212">
        <v>6</v>
      </c>
      <c r="D205" s="213">
        <v>290</v>
      </c>
      <c r="E205" s="213">
        <v>1740</v>
      </c>
      <c r="F205" s="212">
        <v>0</v>
      </c>
      <c r="G205" s="213">
        <v>0</v>
      </c>
      <c r="H205" s="212">
        <v>6</v>
      </c>
      <c r="I205" s="213">
        <v>1740</v>
      </c>
      <c r="J205" s="212">
        <v>0</v>
      </c>
      <c r="K205" s="213">
        <v>0</v>
      </c>
      <c r="L205" s="212">
        <v>0</v>
      </c>
      <c r="M205" s="212">
        <v>0</v>
      </c>
    </row>
    <row r="206" spans="1:13" ht="30" x14ac:dyDescent="0.25">
      <c r="A206" s="218" t="s">
        <v>905</v>
      </c>
      <c r="B206" s="212" t="s">
        <v>145</v>
      </c>
      <c r="C206" s="212">
        <v>2</v>
      </c>
      <c r="D206" s="213">
        <v>2000</v>
      </c>
      <c r="E206" s="213">
        <v>4000</v>
      </c>
      <c r="F206" s="212">
        <v>2</v>
      </c>
      <c r="G206" s="213">
        <v>4000</v>
      </c>
      <c r="H206" s="212">
        <v>0</v>
      </c>
      <c r="I206" s="213">
        <v>0</v>
      </c>
      <c r="J206" s="212">
        <v>0</v>
      </c>
      <c r="K206" s="213">
        <v>0</v>
      </c>
      <c r="L206" s="212">
        <v>0</v>
      </c>
      <c r="M206" s="212">
        <v>0</v>
      </c>
    </row>
    <row r="207" spans="1:13" x14ac:dyDescent="0.25">
      <c r="A207" s="218" t="s">
        <v>906</v>
      </c>
      <c r="B207" s="212" t="s">
        <v>145</v>
      </c>
      <c r="C207" s="212">
        <v>20</v>
      </c>
      <c r="D207" s="213">
        <v>75</v>
      </c>
      <c r="E207" s="213">
        <v>1500</v>
      </c>
      <c r="F207" s="212">
        <v>20</v>
      </c>
      <c r="G207" s="213">
        <v>1500</v>
      </c>
      <c r="H207" s="212">
        <v>0</v>
      </c>
      <c r="I207" s="213">
        <v>0</v>
      </c>
      <c r="J207" s="212">
        <v>0</v>
      </c>
      <c r="K207" s="213">
        <v>0</v>
      </c>
      <c r="L207" s="212">
        <v>0</v>
      </c>
      <c r="M207" s="212">
        <v>0</v>
      </c>
    </row>
    <row r="208" spans="1:13" x14ac:dyDescent="0.25">
      <c r="A208" s="218" t="s">
        <v>907</v>
      </c>
      <c r="B208" s="212" t="s">
        <v>145</v>
      </c>
      <c r="C208" s="212">
        <v>24</v>
      </c>
      <c r="D208" s="213">
        <v>100</v>
      </c>
      <c r="E208" s="213">
        <v>2400</v>
      </c>
      <c r="F208" s="212">
        <v>24</v>
      </c>
      <c r="G208" s="213">
        <v>2400</v>
      </c>
      <c r="H208" s="212">
        <v>0</v>
      </c>
      <c r="I208" s="213">
        <v>0</v>
      </c>
      <c r="J208" s="212">
        <v>0</v>
      </c>
      <c r="K208" s="212">
        <v>0</v>
      </c>
      <c r="L208" s="212">
        <v>0</v>
      </c>
      <c r="M208" s="212">
        <v>0</v>
      </c>
    </row>
    <row r="209" spans="1:13" ht="30" x14ac:dyDescent="0.25">
      <c r="A209" s="218" t="s">
        <v>321</v>
      </c>
      <c r="B209" s="212" t="s">
        <v>142</v>
      </c>
      <c r="C209" s="212">
        <v>1</v>
      </c>
      <c r="D209" s="213">
        <v>11890</v>
      </c>
      <c r="E209" s="213">
        <v>11890</v>
      </c>
      <c r="F209" s="212">
        <v>0</v>
      </c>
      <c r="G209" s="213">
        <v>0</v>
      </c>
      <c r="H209" s="212">
        <v>1</v>
      </c>
      <c r="I209" s="213">
        <v>11890</v>
      </c>
      <c r="J209" s="212">
        <v>0</v>
      </c>
      <c r="K209" s="212">
        <v>0</v>
      </c>
      <c r="L209" s="212">
        <v>0</v>
      </c>
      <c r="M209" s="212">
        <v>0</v>
      </c>
    </row>
    <row r="210" spans="1:13" x14ac:dyDescent="0.25">
      <c r="A210" s="218" t="s">
        <v>908</v>
      </c>
      <c r="B210" s="212" t="s">
        <v>142</v>
      </c>
      <c r="C210" s="212">
        <v>15</v>
      </c>
      <c r="D210" s="213">
        <v>3500</v>
      </c>
      <c r="E210" s="213">
        <v>52500</v>
      </c>
      <c r="F210" s="212">
        <v>15</v>
      </c>
      <c r="G210" s="213">
        <v>52500</v>
      </c>
      <c r="H210" s="212">
        <v>0</v>
      </c>
      <c r="I210" s="213">
        <v>0</v>
      </c>
      <c r="J210" s="212">
        <v>0</v>
      </c>
      <c r="K210" s="212">
        <v>0</v>
      </c>
      <c r="L210" s="212">
        <v>0</v>
      </c>
      <c r="M210" s="212">
        <v>0</v>
      </c>
    </row>
    <row r="211" spans="1:13" x14ac:dyDescent="0.25">
      <c r="A211" s="218" t="s">
        <v>909</v>
      </c>
      <c r="B211" s="212" t="s">
        <v>142</v>
      </c>
      <c r="C211" s="212">
        <v>2</v>
      </c>
      <c r="D211" s="213">
        <v>2500</v>
      </c>
      <c r="E211" s="213">
        <v>5000</v>
      </c>
      <c r="F211" s="212">
        <v>2</v>
      </c>
      <c r="G211" s="213">
        <v>5000</v>
      </c>
      <c r="H211" s="212">
        <v>0</v>
      </c>
      <c r="I211" s="213">
        <v>0</v>
      </c>
      <c r="J211" s="212">
        <v>0</v>
      </c>
      <c r="K211" s="212">
        <v>0</v>
      </c>
      <c r="L211" s="212">
        <v>0</v>
      </c>
      <c r="M211" s="212">
        <v>0</v>
      </c>
    </row>
    <row r="212" spans="1:13" x14ac:dyDescent="0.25">
      <c r="A212" s="218" t="s">
        <v>797</v>
      </c>
      <c r="B212" s="212" t="s">
        <v>142</v>
      </c>
      <c r="C212" s="212">
        <v>1</v>
      </c>
      <c r="D212" s="213">
        <v>6000</v>
      </c>
      <c r="E212" s="213">
        <v>6000</v>
      </c>
      <c r="F212" s="212">
        <v>1</v>
      </c>
      <c r="G212" s="213">
        <v>6000</v>
      </c>
      <c r="H212" s="212">
        <v>0</v>
      </c>
      <c r="I212" s="213">
        <v>0</v>
      </c>
      <c r="J212" s="212">
        <v>0</v>
      </c>
      <c r="K212" s="212">
        <v>0</v>
      </c>
      <c r="L212" s="212">
        <v>0</v>
      </c>
      <c r="M212" s="212">
        <v>0</v>
      </c>
    </row>
    <row r="213" spans="1:13" x14ac:dyDescent="0.25">
      <c r="A213" s="218" t="s">
        <v>910</v>
      </c>
      <c r="B213" s="212" t="s">
        <v>142</v>
      </c>
      <c r="C213" s="212">
        <v>2</v>
      </c>
      <c r="D213" s="213">
        <v>1500</v>
      </c>
      <c r="E213" s="213">
        <v>3000</v>
      </c>
      <c r="F213" s="212">
        <v>2</v>
      </c>
      <c r="G213" s="213">
        <v>3000</v>
      </c>
      <c r="H213" s="212">
        <v>0</v>
      </c>
      <c r="I213" s="213">
        <v>0</v>
      </c>
      <c r="J213" s="212">
        <v>0</v>
      </c>
      <c r="K213" s="212">
        <v>0</v>
      </c>
      <c r="L213" s="212">
        <v>0</v>
      </c>
      <c r="M213" s="212">
        <v>0</v>
      </c>
    </row>
    <row r="214" spans="1:13" x14ac:dyDescent="0.25">
      <c r="A214" s="218" t="s">
        <v>911</v>
      </c>
      <c r="B214" s="212" t="s">
        <v>145</v>
      </c>
      <c r="C214" s="212">
        <v>4</v>
      </c>
      <c r="D214" s="213">
        <v>350</v>
      </c>
      <c r="E214" s="213">
        <v>1400</v>
      </c>
      <c r="F214" s="212">
        <v>4</v>
      </c>
      <c r="G214" s="213">
        <v>1400</v>
      </c>
      <c r="H214" s="212">
        <v>0</v>
      </c>
      <c r="I214" s="213">
        <v>0</v>
      </c>
      <c r="J214" s="212">
        <v>0</v>
      </c>
      <c r="K214" s="212">
        <v>0</v>
      </c>
      <c r="L214" s="212">
        <v>0</v>
      </c>
      <c r="M214" s="212">
        <v>0</v>
      </c>
    </row>
    <row r="215" spans="1:13" x14ac:dyDescent="0.25">
      <c r="A215" s="218" t="s">
        <v>798</v>
      </c>
      <c r="B215" s="212" t="s">
        <v>145</v>
      </c>
      <c r="C215" s="212">
        <v>8</v>
      </c>
      <c r="D215" s="213">
        <v>165</v>
      </c>
      <c r="E215" s="213">
        <v>1320</v>
      </c>
      <c r="F215" s="212">
        <v>0</v>
      </c>
      <c r="G215" s="213">
        <v>0</v>
      </c>
      <c r="H215" s="212">
        <v>8</v>
      </c>
      <c r="I215" s="213">
        <v>1320</v>
      </c>
      <c r="J215" s="212">
        <v>0</v>
      </c>
      <c r="K215" s="212">
        <v>0</v>
      </c>
      <c r="L215" s="212">
        <v>0</v>
      </c>
      <c r="M215" s="212">
        <v>0</v>
      </c>
    </row>
    <row r="216" spans="1:13" x14ac:dyDescent="0.25">
      <c r="A216" s="218" t="s">
        <v>912</v>
      </c>
      <c r="B216" s="212" t="s">
        <v>145</v>
      </c>
      <c r="C216" s="212">
        <v>8</v>
      </c>
      <c r="D216" s="213">
        <v>450</v>
      </c>
      <c r="E216" s="213">
        <v>3600</v>
      </c>
      <c r="F216" s="212">
        <v>8</v>
      </c>
      <c r="G216" s="213">
        <v>3600</v>
      </c>
      <c r="H216" s="212">
        <v>0</v>
      </c>
      <c r="I216" s="213">
        <v>0</v>
      </c>
      <c r="J216" s="212">
        <v>0</v>
      </c>
      <c r="K216" s="212">
        <v>0</v>
      </c>
      <c r="L216" s="212">
        <v>0</v>
      </c>
      <c r="M216" s="212">
        <v>0</v>
      </c>
    </row>
    <row r="217" spans="1:13" x14ac:dyDescent="0.25">
      <c r="A217" s="218" t="s">
        <v>913</v>
      </c>
      <c r="B217" s="212" t="s">
        <v>145</v>
      </c>
      <c r="C217" s="212">
        <v>24</v>
      </c>
      <c r="D217" s="213">
        <v>50</v>
      </c>
      <c r="E217" s="213">
        <v>1200</v>
      </c>
      <c r="F217" s="212">
        <v>24</v>
      </c>
      <c r="G217" s="213">
        <v>1200</v>
      </c>
      <c r="H217" s="212">
        <v>0</v>
      </c>
      <c r="I217" s="213">
        <v>0</v>
      </c>
      <c r="J217" s="212">
        <v>0</v>
      </c>
      <c r="K217" s="212">
        <v>0</v>
      </c>
      <c r="L217" s="212">
        <v>0</v>
      </c>
      <c r="M217" s="212">
        <v>0</v>
      </c>
    </row>
    <row r="218" spans="1:13" x14ac:dyDescent="0.25">
      <c r="A218" s="218" t="s">
        <v>914</v>
      </c>
      <c r="B218" s="212" t="s">
        <v>342</v>
      </c>
      <c r="C218" s="212">
        <v>5</v>
      </c>
      <c r="D218" s="213">
        <v>100</v>
      </c>
      <c r="E218" s="213">
        <v>500</v>
      </c>
      <c r="F218" s="212">
        <v>5</v>
      </c>
      <c r="G218" s="213">
        <v>500</v>
      </c>
      <c r="H218" s="212">
        <v>0</v>
      </c>
      <c r="I218" s="213">
        <v>0</v>
      </c>
      <c r="J218" s="212">
        <v>0</v>
      </c>
      <c r="K218" s="212">
        <v>0</v>
      </c>
      <c r="L218" s="212">
        <v>0</v>
      </c>
      <c r="M218" s="212">
        <v>0</v>
      </c>
    </row>
    <row r="219" spans="1:13" x14ac:dyDescent="0.25">
      <c r="A219" s="218" t="s">
        <v>915</v>
      </c>
      <c r="B219" s="212" t="s">
        <v>145</v>
      </c>
      <c r="C219" s="212">
        <v>1</v>
      </c>
      <c r="D219" s="213">
        <v>2500</v>
      </c>
      <c r="E219" s="213">
        <v>2500</v>
      </c>
      <c r="F219" s="212">
        <v>1</v>
      </c>
      <c r="G219" s="213">
        <v>2500</v>
      </c>
      <c r="H219" s="212">
        <v>0</v>
      </c>
      <c r="I219" s="213">
        <v>0</v>
      </c>
      <c r="J219" s="212">
        <v>0</v>
      </c>
      <c r="K219" s="212">
        <v>0</v>
      </c>
      <c r="L219" s="212">
        <v>0</v>
      </c>
      <c r="M219" s="212">
        <v>0</v>
      </c>
    </row>
    <row r="220" spans="1:13" x14ac:dyDescent="0.25">
      <c r="A220" s="218" t="s">
        <v>322</v>
      </c>
      <c r="B220" s="212" t="s">
        <v>142</v>
      </c>
      <c r="C220" s="212">
        <v>1</v>
      </c>
      <c r="D220" s="213">
        <v>9840</v>
      </c>
      <c r="E220" s="213">
        <v>9840</v>
      </c>
      <c r="F220" s="212">
        <v>0</v>
      </c>
      <c r="G220" s="213">
        <v>0</v>
      </c>
      <c r="H220" s="212">
        <v>1</v>
      </c>
      <c r="I220" s="213">
        <v>9840</v>
      </c>
      <c r="J220" s="212">
        <v>0</v>
      </c>
      <c r="K220" s="212">
        <v>0</v>
      </c>
      <c r="L220" s="212">
        <v>0</v>
      </c>
      <c r="M220" s="212">
        <v>0</v>
      </c>
    </row>
    <row r="221" spans="1:13" x14ac:dyDescent="0.25">
      <c r="A221" s="218" t="s">
        <v>323</v>
      </c>
      <c r="B221" s="212" t="s">
        <v>142</v>
      </c>
      <c r="C221" s="212">
        <v>2</v>
      </c>
      <c r="D221" s="213">
        <v>3985</v>
      </c>
      <c r="E221" s="213">
        <v>7970</v>
      </c>
      <c r="F221" s="212">
        <v>0</v>
      </c>
      <c r="G221" s="213">
        <v>0</v>
      </c>
      <c r="H221" s="212">
        <v>2</v>
      </c>
      <c r="I221" s="213">
        <v>7970</v>
      </c>
      <c r="J221" s="212">
        <v>0</v>
      </c>
      <c r="K221" s="212">
        <v>0</v>
      </c>
      <c r="L221" s="212">
        <v>0</v>
      </c>
      <c r="M221" s="212">
        <v>0</v>
      </c>
    </row>
    <row r="222" spans="1:13" x14ac:dyDescent="0.25">
      <c r="A222" s="218" t="s">
        <v>916</v>
      </c>
      <c r="B222" s="212" t="s">
        <v>145</v>
      </c>
      <c r="C222" s="212">
        <v>6</v>
      </c>
      <c r="D222" s="212">
        <v>500</v>
      </c>
      <c r="E222" s="213">
        <v>3000</v>
      </c>
      <c r="F222" s="212">
        <v>6</v>
      </c>
      <c r="G222" s="213">
        <v>3000</v>
      </c>
      <c r="H222" s="212">
        <v>0</v>
      </c>
      <c r="I222" s="212">
        <v>0</v>
      </c>
      <c r="J222" s="212">
        <v>0</v>
      </c>
      <c r="K222" s="212">
        <v>0</v>
      </c>
      <c r="L222" s="212">
        <v>0</v>
      </c>
      <c r="M222" s="221">
        <v>0</v>
      </c>
    </row>
    <row r="223" spans="1:13" ht="30" x14ac:dyDescent="0.25">
      <c r="A223" s="218" t="s">
        <v>799</v>
      </c>
      <c r="B223" s="212" t="s">
        <v>145</v>
      </c>
      <c r="C223" s="212">
        <v>2</v>
      </c>
      <c r="D223" s="212">
        <v>380</v>
      </c>
      <c r="E223" s="213">
        <v>760</v>
      </c>
      <c r="F223" s="212">
        <v>0</v>
      </c>
      <c r="G223" s="213">
        <v>0</v>
      </c>
      <c r="H223" s="212">
        <v>2</v>
      </c>
      <c r="I223" s="212">
        <v>760</v>
      </c>
      <c r="J223" s="212">
        <v>0</v>
      </c>
      <c r="K223" s="212">
        <v>0</v>
      </c>
      <c r="L223" s="212">
        <v>0</v>
      </c>
      <c r="M223" s="221">
        <v>0</v>
      </c>
    </row>
    <row r="224" spans="1:13" x14ac:dyDescent="0.25">
      <c r="A224" s="218" t="s">
        <v>324</v>
      </c>
      <c r="B224" s="212" t="s">
        <v>152</v>
      </c>
      <c r="C224" s="212">
        <v>2</v>
      </c>
      <c r="D224" s="213">
        <v>7030</v>
      </c>
      <c r="E224" s="213">
        <v>14060</v>
      </c>
      <c r="F224" s="212">
        <v>0</v>
      </c>
      <c r="G224" s="213">
        <v>0</v>
      </c>
      <c r="H224" s="212">
        <v>2</v>
      </c>
      <c r="I224" s="213">
        <v>14060</v>
      </c>
      <c r="J224" s="212">
        <v>0</v>
      </c>
      <c r="K224" s="213">
        <v>0</v>
      </c>
      <c r="L224" s="212">
        <v>0</v>
      </c>
      <c r="M224" s="221">
        <v>0</v>
      </c>
    </row>
    <row r="225" spans="1:13" x14ac:dyDescent="0.25">
      <c r="A225" s="218" t="s">
        <v>917</v>
      </c>
      <c r="B225" s="212" t="s">
        <v>145</v>
      </c>
      <c r="C225" s="212">
        <v>8</v>
      </c>
      <c r="D225" s="213">
        <v>250</v>
      </c>
      <c r="E225" s="213">
        <v>2000</v>
      </c>
      <c r="F225" s="212">
        <v>8</v>
      </c>
      <c r="G225" s="213">
        <v>2000</v>
      </c>
      <c r="H225" s="212">
        <v>0</v>
      </c>
      <c r="I225" s="213">
        <v>0</v>
      </c>
      <c r="J225" s="212">
        <v>0</v>
      </c>
      <c r="K225" s="213">
        <v>0</v>
      </c>
      <c r="L225" s="212">
        <v>0</v>
      </c>
      <c r="M225" s="212">
        <v>0</v>
      </c>
    </row>
    <row r="226" spans="1:13" x14ac:dyDescent="0.25">
      <c r="A226" s="218" t="s">
        <v>918</v>
      </c>
      <c r="B226" s="212" t="s">
        <v>145</v>
      </c>
      <c r="C226" s="212">
        <v>8</v>
      </c>
      <c r="D226" s="213">
        <v>250</v>
      </c>
      <c r="E226" s="213">
        <v>2000</v>
      </c>
      <c r="F226" s="212">
        <v>8</v>
      </c>
      <c r="G226" s="213">
        <v>2000</v>
      </c>
      <c r="H226" s="212">
        <v>0</v>
      </c>
      <c r="I226" s="213">
        <v>0</v>
      </c>
      <c r="J226" s="212">
        <v>0</v>
      </c>
      <c r="K226" s="213">
        <v>0</v>
      </c>
      <c r="L226" s="212">
        <v>0</v>
      </c>
      <c r="M226" s="212">
        <v>0</v>
      </c>
    </row>
    <row r="227" spans="1:13" x14ac:dyDescent="0.25">
      <c r="A227" s="218" t="s">
        <v>325</v>
      </c>
      <c r="B227" s="212" t="s">
        <v>142</v>
      </c>
      <c r="C227" s="212">
        <v>12</v>
      </c>
      <c r="D227" s="213">
        <v>3000</v>
      </c>
      <c r="E227" s="213">
        <v>36000</v>
      </c>
      <c r="F227" s="212">
        <v>0</v>
      </c>
      <c r="G227" s="213">
        <v>0</v>
      </c>
      <c r="H227" s="212">
        <v>12</v>
      </c>
      <c r="I227" s="213">
        <v>36000</v>
      </c>
      <c r="J227" s="212">
        <v>0</v>
      </c>
      <c r="K227" s="213">
        <v>0</v>
      </c>
      <c r="L227" s="212">
        <v>0</v>
      </c>
      <c r="M227" s="212">
        <v>0</v>
      </c>
    </row>
    <row r="228" spans="1:13" x14ac:dyDescent="0.25">
      <c r="A228" s="218" t="s">
        <v>800</v>
      </c>
      <c r="B228" s="212" t="s">
        <v>145</v>
      </c>
      <c r="C228" s="212">
        <v>3</v>
      </c>
      <c r="D228" s="213">
        <v>3000</v>
      </c>
      <c r="E228" s="213">
        <v>9000</v>
      </c>
      <c r="F228" s="212">
        <v>0</v>
      </c>
      <c r="G228" s="213">
        <v>0</v>
      </c>
      <c r="H228" s="212">
        <v>0</v>
      </c>
      <c r="I228" s="213">
        <v>0</v>
      </c>
      <c r="J228" s="212">
        <v>3</v>
      </c>
      <c r="K228" s="213">
        <v>9000</v>
      </c>
      <c r="L228" s="212">
        <v>0</v>
      </c>
      <c r="M228" s="212">
        <v>0</v>
      </c>
    </row>
    <row r="229" spans="1:13" x14ac:dyDescent="0.25">
      <c r="A229" s="218" t="s">
        <v>801</v>
      </c>
      <c r="B229" s="212" t="s">
        <v>145</v>
      </c>
      <c r="C229" s="212">
        <v>1</v>
      </c>
      <c r="D229" s="213">
        <v>3500</v>
      </c>
      <c r="E229" s="213">
        <v>3500</v>
      </c>
      <c r="F229" s="212">
        <v>0</v>
      </c>
      <c r="G229" s="213">
        <v>0</v>
      </c>
      <c r="H229" s="212">
        <v>0</v>
      </c>
      <c r="I229" s="212">
        <v>0</v>
      </c>
      <c r="J229" s="212">
        <v>1</v>
      </c>
      <c r="K229" s="213">
        <v>3500</v>
      </c>
      <c r="L229" s="212">
        <v>0</v>
      </c>
      <c r="M229" s="212">
        <v>0</v>
      </c>
    </row>
    <row r="230" spans="1:13" x14ac:dyDescent="0.25">
      <c r="A230" s="218" t="s">
        <v>802</v>
      </c>
      <c r="B230" s="212" t="s">
        <v>203</v>
      </c>
      <c r="C230" s="212">
        <v>5</v>
      </c>
      <c r="D230" s="213">
        <v>650</v>
      </c>
      <c r="E230" s="213">
        <v>3250</v>
      </c>
      <c r="F230" s="212">
        <v>0</v>
      </c>
      <c r="G230" s="213">
        <v>0</v>
      </c>
      <c r="H230" s="212">
        <v>5</v>
      </c>
      <c r="I230" s="213">
        <v>3250</v>
      </c>
      <c r="J230" s="212">
        <v>0</v>
      </c>
      <c r="K230" s="212">
        <v>0</v>
      </c>
      <c r="L230" s="212">
        <v>0</v>
      </c>
      <c r="M230" s="212">
        <v>0</v>
      </c>
    </row>
    <row r="231" spans="1:13" x14ac:dyDescent="0.25">
      <c r="A231" s="218" t="s">
        <v>803</v>
      </c>
      <c r="B231" s="212" t="s">
        <v>145</v>
      </c>
      <c r="C231" s="212">
        <v>25</v>
      </c>
      <c r="D231" s="213">
        <v>1000</v>
      </c>
      <c r="E231" s="213">
        <v>25000</v>
      </c>
      <c r="F231" s="212">
        <v>25</v>
      </c>
      <c r="G231" s="213">
        <v>25000</v>
      </c>
      <c r="H231" s="212">
        <v>0</v>
      </c>
      <c r="I231" s="213">
        <v>0</v>
      </c>
      <c r="J231" s="212">
        <v>0</v>
      </c>
      <c r="K231" s="213">
        <v>0</v>
      </c>
      <c r="L231" s="212">
        <v>0</v>
      </c>
      <c r="M231" s="212">
        <v>0</v>
      </c>
    </row>
    <row r="232" spans="1:13" x14ac:dyDescent="0.25">
      <c r="A232" s="218" t="s">
        <v>804</v>
      </c>
      <c r="B232" s="212" t="s">
        <v>145</v>
      </c>
      <c r="C232" s="212">
        <v>5</v>
      </c>
      <c r="D232" s="213">
        <v>1500</v>
      </c>
      <c r="E232" s="213">
        <v>7500</v>
      </c>
      <c r="F232" s="212">
        <v>5</v>
      </c>
      <c r="G232" s="213">
        <v>7500</v>
      </c>
      <c r="H232" s="212">
        <v>0</v>
      </c>
      <c r="I232" s="213">
        <v>0</v>
      </c>
      <c r="J232" s="212">
        <v>0</v>
      </c>
      <c r="K232" s="213">
        <v>0</v>
      </c>
      <c r="L232" s="212">
        <v>0</v>
      </c>
      <c r="M232" s="212">
        <v>0</v>
      </c>
    </row>
    <row r="233" spans="1:13" x14ac:dyDescent="0.25">
      <c r="A233" s="218" t="s">
        <v>805</v>
      </c>
      <c r="B233" s="212" t="s">
        <v>145</v>
      </c>
      <c r="C233" s="212">
        <v>22</v>
      </c>
      <c r="D233" s="213">
        <v>1300</v>
      </c>
      <c r="E233" s="213">
        <v>28600</v>
      </c>
      <c r="F233" s="212">
        <v>22</v>
      </c>
      <c r="G233" s="213">
        <v>28600</v>
      </c>
      <c r="H233" s="212">
        <v>0</v>
      </c>
      <c r="I233" s="213">
        <v>0</v>
      </c>
      <c r="J233" s="212">
        <v>0</v>
      </c>
      <c r="K233" s="213">
        <v>0</v>
      </c>
      <c r="L233" s="212">
        <v>0</v>
      </c>
      <c r="M233" s="212">
        <v>0</v>
      </c>
    </row>
    <row r="234" spans="1:13" x14ac:dyDescent="0.25">
      <c r="A234" s="218" t="s">
        <v>919</v>
      </c>
      <c r="B234" s="212" t="s">
        <v>145</v>
      </c>
      <c r="C234" s="212">
        <v>48</v>
      </c>
      <c r="D234" s="213">
        <v>100</v>
      </c>
      <c r="E234" s="213">
        <v>4800</v>
      </c>
      <c r="F234" s="212">
        <v>48</v>
      </c>
      <c r="G234" s="213">
        <v>4800</v>
      </c>
      <c r="H234" s="212">
        <v>0</v>
      </c>
      <c r="I234" s="213">
        <v>0</v>
      </c>
      <c r="J234" s="212">
        <v>0</v>
      </c>
      <c r="K234" s="213">
        <v>0</v>
      </c>
      <c r="L234" s="212">
        <v>0</v>
      </c>
      <c r="M234" s="212">
        <v>0</v>
      </c>
    </row>
    <row r="235" spans="1:13" x14ac:dyDescent="0.25">
      <c r="A235" s="218" t="s">
        <v>726</v>
      </c>
      <c r="B235" s="212" t="s">
        <v>152</v>
      </c>
      <c r="C235" s="212">
        <v>6</v>
      </c>
      <c r="D235" s="213">
        <v>12800</v>
      </c>
      <c r="E235" s="213">
        <v>76800</v>
      </c>
      <c r="F235" s="212">
        <v>3</v>
      </c>
      <c r="G235" s="213">
        <v>38400</v>
      </c>
      <c r="H235" s="212">
        <v>3</v>
      </c>
      <c r="I235" s="213">
        <v>38400</v>
      </c>
      <c r="J235" s="212">
        <v>0</v>
      </c>
      <c r="K235" s="213">
        <v>0</v>
      </c>
      <c r="L235" s="212">
        <v>0</v>
      </c>
      <c r="M235" s="212">
        <v>0</v>
      </c>
    </row>
    <row r="236" spans="1:13" x14ac:dyDescent="0.25">
      <c r="A236" s="218" t="s">
        <v>920</v>
      </c>
      <c r="B236" s="212" t="s">
        <v>142</v>
      </c>
      <c r="C236" s="212">
        <v>2</v>
      </c>
      <c r="D236" s="213">
        <v>3500</v>
      </c>
      <c r="E236" s="213">
        <v>7000</v>
      </c>
      <c r="F236" s="212">
        <v>2</v>
      </c>
      <c r="G236" s="213">
        <v>7000</v>
      </c>
      <c r="H236" s="212">
        <v>0</v>
      </c>
      <c r="I236" s="212">
        <v>0</v>
      </c>
      <c r="J236" s="212">
        <v>0</v>
      </c>
      <c r="K236" s="212">
        <v>0</v>
      </c>
      <c r="L236" s="212">
        <v>0</v>
      </c>
      <c r="M236" s="212">
        <v>0</v>
      </c>
    </row>
    <row r="237" spans="1:13" x14ac:dyDescent="0.25">
      <c r="A237" s="218" t="s">
        <v>921</v>
      </c>
      <c r="B237" s="212" t="s">
        <v>145</v>
      </c>
      <c r="C237" s="212">
        <v>6</v>
      </c>
      <c r="D237" s="213">
        <v>150</v>
      </c>
      <c r="E237" s="213">
        <v>900</v>
      </c>
      <c r="F237" s="212">
        <v>6</v>
      </c>
      <c r="G237" s="213">
        <v>900</v>
      </c>
      <c r="H237" s="212">
        <v>0</v>
      </c>
      <c r="I237" s="213">
        <v>0</v>
      </c>
      <c r="J237" s="212">
        <v>0</v>
      </c>
      <c r="K237" s="213">
        <v>0</v>
      </c>
      <c r="L237" s="212">
        <v>0</v>
      </c>
      <c r="M237" s="212">
        <v>0</v>
      </c>
    </row>
    <row r="238" spans="1:13" ht="30" x14ac:dyDescent="0.25">
      <c r="A238" s="218" t="s">
        <v>922</v>
      </c>
      <c r="B238" s="212" t="s">
        <v>142</v>
      </c>
      <c r="C238" s="212">
        <v>9</v>
      </c>
      <c r="D238" s="213">
        <v>8070</v>
      </c>
      <c r="E238" s="213">
        <v>72630</v>
      </c>
      <c r="F238" s="212">
        <v>9</v>
      </c>
      <c r="G238" s="213">
        <v>72630</v>
      </c>
      <c r="H238" s="212">
        <v>0</v>
      </c>
      <c r="I238" s="213">
        <v>0</v>
      </c>
      <c r="J238" s="212">
        <v>0</v>
      </c>
      <c r="K238" s="213">
        <v>0</v>
      </c>
      <c r="L238" s="212">
        <v>0</v>
      </c>
      <c r="M238" s="212">
        <v>0</v>
      </c>
    </row>
    <row r="239" spans="1:13" ht="45" x14ac:dyDescent="0.25">
      <c r="A239" s="218" t="s">
        <v>923</v>
      </c>
      <c r="B239" s="212" t="s">
        <v>145</v>
      </c>
      <c r="C239" s="212">
        <v>12</v>
      </c>
      <c r="D239" s="213">
        <v>480</v>
      </c>
      <c r="E239" s="213">
        <v>5760</v>
      </c>
      <c r="F239" s="212">
        <v>12</v>
      </c>
      <c r="G239" s="213">
        <v>5760</v>
      </c>
      <c r="H239" s="212">
        <v>0</v>
      </c>
      <c r="I239" s="213">
        <v>0</v>
      </c>
      <c r="J239" s="212">
        <v>0</v>
      </c>
      <c r="K239" s="212">
        <v>0</v>
      </c>
      <c r="L239" s="212">
        <v>0</v>
      </c>
      <c r="M239" s="212">
        <v>0</v>
      </c>
    </row>
    <row r="240" spans="1:13" x14ac:dyDescent="0.25">
      <c r="A240" s="218" t="s">
        <v>924</v>
      </c>
      <c r="B240" s="212" t="s">
        <v>145</v>
      </c>
      <c r="C240" s="212">
        <v>50</v>
      </c>
      <c r="D240" s="213">
        <v>75</v>
      </c>
      <c r="E240" s="213">
        <v>3750</v>
      </c>
      <c r="F240" s="212">
        <v>50</v>
      </c>
      <c r="G240" s="213">
        <v>3750</v>
      </c>
      <c r="H240" s="212">
        <v>0</v>
      </c>
      <c r="I240" s="213">
        <v>0</v>
      </c>
      <c r="J240" s="212">
        <v>0</v>
      </c>
      <c r="K240" s="212">
        <v>0</v>
      </c>
      <c r="L240" s="212">
        <v>0</v>
      </c>
      <c r="M240" s="212">
        <v>0</v>
      </c>
    </row>
    <row r="241" spans="1:13" x14ac:dyDescent="0.25">
      <c r="A241" s="218" t="s">
        <v>806</v>
      </c>
      <c r="B241" s="212" t="s">
        <v>142</v>
      </c>
      <c r="C241" s="212">
        <v>2</v>
      </c>
      <c r="D241" s="213">
        <v>12000</v>
      </c>
      <c r="E241" s="213">
        <v>24000</v>
      </c>
      <c r="F241" s="212">
        <v>2</v>
      </c>
      <c r="G241" s="213">
        <v>24000</v>
      </c>
      <c r="H241" s="212">
        <v>0</v>
      </c>
      <c r="I241" s="213">
        <v>0</v>
      </c>
      <c r="J241" s="212">
        <v>0</v>
      </c>
      <c r="K241" s="213">
        <v>0</v>
      </c>
      <c r="L241" s="212">
        <v>0</v>
      </c>
      <c r="M241" s="212">
        <v>0</v>
      </c>
    </row>
    <row r="242" spans="1:13" ht="30" x14ac:dyDescent="0.25">
      <c r="A242" s="218" t="s">
        <v>925</v>
      </c>
      <c r="B242" s="212" t="s">
        <v>142</v>
      </c>
      <c r="C242" s="212">
        <v>2</v>
      </c>
      <c r="D242" s="213">
        <v>12000</v>
      </c>
      <c r="E242" s="213">
        <v>24000</v>
      </c>
      <c r="F242" s="212">
        <v>2</v>
      </c>
      <c r="G242" s="213">
        <v>24000</v>
      </c>
      <c r="H242" s="212">
        <v>0</v>
      </c>
      <c r="I242" s="213">
        <v>0</v>
      </c>
      <c r="J242" s="212">
        <v>0</v>
      </c>
      <c r="K242" s="213">
        <v>0</v>
      </c>
      <c r="L242" s="212">
        <v>0</v>
      </c>
      <c r="M242" s="212">
        <v>0</v>
      </c>
    </row>
    <row r="243" spans="1:13" x14ac:dyDescent="0.25">
      <c r="A243" s="218" t="s">
        <v>326</v>
      </c>
      <c r="B243" s="212" t="s">
        <v>142</v>
      </c>
      <c r="C243" s="212">
        <v>1</v>
      </c>
      <c r="D243" s="213">
        <v>13800</v>
      </c>
      <c r="E243" s="213">
        <v>13800</v>
      </c>
      <c r="F243" s="212">
        <v>1</v>
      </c>
      <c r="G243" s="213">
        <v>13800</v>
      </c>
      <c r="H243" s="212">
        <v>0</v>
      </c>
      <c r="I243" s="213">
        <v>0</v>
      </c>
      <c r="J243" s="212">
        <v>0</v>
      </c>
      <c r="K243" s="213">
        <v>0</v>
      </c>
      <c r="L243" s="212">
        <v>0</v>
      </c>
      <c r="M243" s="212">
        <v>0</v>
      </c>
    </row>
    <row r="244" spans="1:13" x14ac:dyDescent="0.25">
      <c r="A244" s="218" t="s">
        <v>926</v>
      </c>
      <c r="B244" s="212" t="s">
        <v>145</v>
      </c>
      <c r="C244" s="212">
        <v>1</v>
      </c>
      <c r="D244" s="213">
        <v>4000</v>
      </c>
      <c r="E244" s="213">
        <v>4000</v>
      </c>
      <c r="F244" s="212">
        <v>1</v>
      </c>
      <c r="G244" s="213">
        <v>4000</v>
      </c>
      <c r="H244" s="212">
        <v>0</v>
      </c>
      <c r="I244" s="213">
        <v>0</v>
      </c>
      <c r="J244" s="212">
        <v>0</v>
      </c>
      <c r="K244" s="213">
        <v>0</v>
      </c>
      <c r="L244" s="212">
        <v>0</v>
      </c>
      <c r="M244" s="212">
        <v>0</v>
      </c>
    </row>
    <row r="245" spans="1:13" ht="30" x14ac:dyDescent="0.25">
      <c r="A245" s="218" t="s">
        <v>927</v>
      </c>
      <c r="B245" s="212" t="s">
        <v>142</v>
      </c>
      <c r="C245" s="212">
        <v>6</v>
      </c>
      <c r="D245" s="213">
        <v>5500</v>
      </c>
      <c r="E245" s="213">
        <v>33000</v>
      </c>
      <c r="F245" s="212">
        <v>6</v>
      </c>
      <c r="G245" s="213">
        <v>33000</v>
      </c>
      <c r="H245" s="212">
        <v>0</v>
      </c>
      <c r="I245" s="212">
        <v>0</v>
      </c>
      <c r="J245" s="212">
        <v>0</v>
      </c>
      <c r="K245" s="212">
        <v>0</v>
      </c>
      <c r="L245" s="212">
        <v>0</v>
      </c>
      <c r="M245" s="212">
        <v>0</v>
      </c>
    </row>
    <row r="246" spans="1:13" x14ac:dyDescent="0.25">
      <c r="A246" s="218" t="s">
        <v>928</v>
      </c>
      <c r="B246" s="212" t="s">
        <v>142</v>
      </c>
      <c r="C246" s="212">
        <v>1</v>
      </c>
      <c r="D246" s="213">
        <v>3000</v>
      </c>
      <c r="E246" s="213">
        <v>3000</v>
      </c>
      <c r="F246" s="212">
        <v>1</v>
      </c>
      <c r="G246" s="213">
        <v>3000</v>
      </c>
      <c r="H246" s="212">
        <v>0</v>
      </c>
      <c r="I246" s="213">
        <v>0</v>
      </c>
      <c r="J246" s="212">
        <v>0</v>
      </c>
      <c r="K246" s="212">
        <v>0</v>
      </c>
      <c r="L246" s="212">
        <v>0</v>
      </c>
      <c r="M246" s="212">
        <v>0</v>
      </c>
    </row>
    <row r="247" spans="1:13" ht="90" x14ac:dyDescent="0.25">
      <c r="A247" s="218" t="s">
        <v>929</v>
      </c>
      <c r="B247" s="212" t="s">
        <v>142</v>
      </c>
      <c r="C247" s="212">
        <v>2</v>
      </c>
      <c r="D247" s="213">
        <v>10000</v>
      </c>
      <c r="E247" s="213">
        <v>20000</v>
      </c>
      <c r="F247" s="212">
        <v>0</v>
      </c>
      <c r="G247" s="213">
        <v>0</v>
      </c>
      <c r="H247" s="212">
        <v>2</v>
      </c>
      <c r="I247" s="213">
        <v>20000</v>
      </c>
      <c r="J247" s="212">
        <v>0</v>
      </c>
      <c r="K247" s="213">
        <v>0</v>
      </c>
      <c r="L247" s="212">
        <v>0</v>
      </c>
      <c r="M247" s="212">
        <v>0</v>
      </c>
    </row>
    <row r="248" spans="1:13" ht="60" x14ac:dyDescent="0.25">
      <c r="A248" s="218" t="s">
        <v>225</v>
      </c>
      <c r="B248" s="212" t="s">
        <v>142</v>
      </c>
      <c r="C248" s="212">
        <v>4</v>
      </c>
      <c r="D248" s="213">
        <v>3800</v>
      </c>
      <c r="E248" s="213">
        <v>15200</v>
      </c>
      <c r="F248" s="212">
        <v>4</v>
      </c>
      <c r="G248" s="213">
        <v>15200</v>
      </c>
      <c r="H248" s="212">
        <v>0</v>
      </c>
      <c r="I248" s="213">
        <v>0</v>
      </c>
      <c r="J248" s="212">
        <v>0</v>
      </c>
      <c r="K248" s="213">
        <v>0</v>
      </c>
      <c r="L248" s="212">
        <v>0</v>
      </c>
      <c r="M248" s="212">
        <v>0</v>
      </c>
    </row>
    <row r="249" spans="1:13" ht="45" x14ac:dyDescent="0.25">
      <c r="A249" s="218" t="s">
        <v>930</v>
      </c>
      <c r="B249" s="212" t="s">
        <v>142</v>
      </c>
      <c r="C249" s="212">
        <v>6</v>
      </c>
      <c r="D249" s="213">
        <v>5300</v>
      </c>
      <c r="E249" s="213">
        <v>31800</v>
      </c>
      <c r="F249" s="212">
        <v>6</v>
      </c>
      <c r="G249" s="213">
        <v>31800</v>
      </c>
      <c r="H249" s="212">
        <v>0</v>
      </c>
      <c r="I249" s="213">
        <v>0</v>
      </c>
      <c r="J249" s="212">
        <v>0</v>
      </c>
      <c r="K249" s="213">
        <v>0</v>
      </c>
      <c r="L249" s="212">
        <v>0</v>
      </c>
      <c r="M249" s="212">
        <v>0</v>
      </c>
    </row>
    <row r="250" spans="1:13" ht="30" x14ac:dyDescent="0.25">
      <c r="A250" s="218" t="s">
        <v>931</v>
      </c>
      <c r="B250" s="212" t="s">
        <v>142</v>
      </c>
      <c r="C250" s="212">
        <v>11</v>
      </c>
      <c r="D250" s="213">
        <v>3000</v>
      </c>
      <c r="E250" s="213">
        <v>33000</v>
      </c>
      <c r="F250" s="212">
        <v>2</v>
      </c>
      <c r="G250" s="213">
        <v>6000</v>
      </c>
      <c r="H250" s="212">
        <v>9</v>
      </c>
      <c r="I250" s="213">
        <v>27000</v>
      </c>
      <c r="J250" s="212">
        <v>0</v>
      </c>
      <c r="K250" s="213">
        <v>0</v>
      </c>
      <c r="L250" s="212">
        <v>0</v>
      </c>
      <c r="M250" s="212">
        <v>0</v>
      </c>
    </row>
    <row r="251" spans="1:13" x14ac:dyDescent="0.25">
      <c r="A251" s="218" t="s">
        <v>932</v>
      </c>
      <c r="B251" s="212" t="s">
        <v>145</v>
      </c>
      <c r="C251" s="212">
        <v>6</v>
      </c>
      <c r="D251" s="212">
        <v>250</v>
      </c>
      <c r="E251" s="213">
        <v>1500</v>
      </c>
      <c r="F251" s="212">
        <v>6</v>
      </c>
      <c r="G251" s="213">
        <v>1500</v>
      </c>
      <c r="H251" s="212">
        <v>0</v>
      </c>
      <c r="I251" s="212">
        <v>0</v>
      </c>
      <c r="J251" s="212">
        <v>0</v>
      </c>
      <c r="K251" s="212">
        <v>0</v>
      </c>
      <c r="L251" s="212">
        <v>0</v>
      </c>
      <c r="M251" s="212">
        <v>0</v>
      </c>
    </row>
    <row r="252" spans="1:13" x14ac:dyDescent="0.25">
      <c r="A252" s="218" t="s">
        <v>933</v>
      </c>
      <c r="B252" s="212" t="s">
        <v>145</v>
      </c>
      <c r="C252" s="212">
        <v>2</v>
      </c>
      <c r="D252" s="212">
        <v>350</v>
      </c>
      <c r="E252" s="213">
        <v>700</v>
      </c>
      <c r="F252" s="212">
        <v>2</v>
      </c>
      <c r="G252" s="213">
        <v>700</v>
      </c>
      <c r="H252" s="212">
        <v>0</v>
      </c>
      <c r="I252" s="213">
        <v>0</v>
      </c>
      <c r="J252" s="212">
        <v>0</v>
      </c>
      <c r="K252" s="213">
        <v>0</v>
      </c>
      <c r="L252" s="212">
        <v>0</v>
      </c>
      <c r="M252" s="212">
        <v>0</v>
      </c>
    </row>
    <row r="253" spans="1:13" x14ac:dyDescent="0.25">
      <c r="A253" s="218" t="s">
        <v>934</v>
      </c>
      <c r="B253" s="212" t="s">
        <v>145</v>
      </c>
      <c r="C253" s="212">
        <v>2</v>
      </c>
      <c r="D253" s="213">
        <v>400</v>
      </c>
      <c r="E253" s="213">
        <v>800</v>
      </c>
      <c r="F253" s="212">
        <v>2</v>
      </c>
      <c r="G253" s="213">
        <v>800</v>
      </c>
      <c r="H253" s="212">
        <v>0</v>
      </c>
      <c r="I253" s="212">
        <v>0</v>
      </c>
      <c r="J253" s="212">
        <v>0</v>
      </c>
      <c r="K253" s="212">
        <v>0</v>
      </c>
      <c r="L253" s="212">
        <v>0</v>
      </c>
      <c r="M253" s="212">
        <v>0</v>
      </c>
    </row>
    <row r="254" spans="1:13" x14ac:dyDescent="0.25">
      <c r="A254" s="218" t="s">
        <v>935</v>
      </c>
      <c r="B254" s="212" t="s">
        <v>145</v>
      </c>
      <c r="C254" s="212">
        <v>2</v>
      </c>
      <c r="D254" s="213">
        <v>500</v>
      </c>
      <c r="E254" s="213">
        <v>1000</v>
      </c>
      <c r="F254" s="212">
        <v>2</v>
      </c>
      <c r="G254" s="213">
        <v>1000</v>
      </c>
      <c r="H254" s="212">
        <v>0</v>
      </c>
      <c r="I254" s="212">
        <v>0</v>
      </c>
      <c r="J254" s="212">
        <v>0</v>
      </c>
      <c r="K254" s="212">
        <v>0</v>
      </c>
      <c r="L254" s="212">
        <v>0</v>
      </c>
      <c r="M254" s="212">
        <v>0</v>
      </c>
    </row>
    <row r="255" spans="1:13" x14ac:dyDescent="0.25">
      <c r="A255" s="218" t="s">
        <v>936</v>
      </c>
      <c r="B255" s="212" t="s">
        <v>145</v>
      </c>
      <c r="C255" s="212">
        <v>30</v>
      </c>
      <c r="D255" s="213">
        <v>70</v>
      </c>
      <c r="E255" s="213">
        <v>2100</v>
      </c>
      <c r="F255" s="212">
        <v>30</v>
      </c>
      <c r="G255" s="213">
        <v>2100</v>
      </c>
      <c r="H255" s="212">
        <v>0</v>
      </c>
      <c r="I255" s="213">
        <v>0</v>
      </c>
      <c r="J255" s="212">
        <v>0</v>
      </c>
      <c r="K255" s="213">
        <v>0</v>
      </c>
      <c r="L255" s="212">
        <v>0</v>
      </c>
      <c r="M255" s="212">
        <v>0</v>
      </c>
    </row>
    <row r="256" spans="1:13" x14ac:dyDescent="0.25">
      <c r="A256" s="218" t="s">
        <v>937</v>
      </c>
      <c r="B256" s="212" t="s">
        <v>145</v>
      </c>
      <c r="C256" s="212">
        <v>25</v>
      </c>
      <c r="D256" s="212">
        <v>80</v>
      </c>
      <c r="E256" s="213">
        <v>2000</v>
      </c>
      <c r="F256" s="212">
        <v>25</v>
      </c>
      <c r="G256" s="213">
        <v>2000</v>
      </c>
      <c r="H256" s="212">
        <v>0</v>
      </c>
      <c r="I256" s="213">
        <v>0</v>
      </c>
      <c r="J256" s="212">
        <v>0</v>
      </c>
      <c r="K256" s="213">
        <v>0</v>
      </c>
      <c r="L256" s="212">
        <v>0</v>
      </c>
      <c r="M256" s="212">
        <v>0</v>
      </c>
    </row>
    <row r="257" spans="1:13" ht="30" x14ac:dyDescent="0.25">
      <c r="A257" s="218" t="s">
        <v>938</v>
      </c>
      <c r="B257" s="212" t="s">
        <v>145</v>
      </c>
      <c r="C257" s="212">
        <v>6</v>
      </c>
      <c r="D257" s="213">
        <v>1000</v>
      </c>
      <c r="E257" s="213">
        <v>6000</v>
      </c>
      <c r="F257" s="212">
        <v>6</v>
      </c>
      <c r="G257" s="213">
        <v>6000</v>
      </c>
      <c r="H257" s="212">
        <v>0</v>
      </c>
      <c r="I257" s="213">
        <v>0</v>
      </c>
      <c r="J257" s="212">
        <v>0</v>
      </c>
      <c r="K257" s="212">
        <v>0</v>
      </c>
      <c r="L257" s="212">
        <v>0</v>
      </c>
      <c r="M257" s="212">
        <v>0</v>
      </c>
    </row>
    <row r="258" spans="1:13" x14ac:dyDescent="0.25">
      <c r="A258" s="218" t="s">
        <v>807</v>
      </c>
      <c r="B258" s="212" t="s">
        <v>145</v>
      </c>
      <c r="C258" s="212">
        <v>5</v>
      </c>
      <c r="D258" s="213">
        <v>2000</v>
      </c>
      <c r="E258" s="213">
        <v>10000</v>
      </c>
      <c r="F258" s="212">
        <v>5</v>
      </c>
      <c r="G258" s="213">
        <v>10000</v>
      </c>
      <c r="H258" s="212">
        <v>0</v>
      </c>
      <c r="I258" s="213">
        <v>0</v>
      </c>
      <c r="J258" s="212">
        <v>0</v>
      </c>
      <c r="K258" s="212">
        <v>0</v>
      </c>
      <c r="L258" s="212">
        <v>0</v>
      </c>
      <c r="M258" s="212">
        <v>0</v>
      </c>
    </row>
    <row r="259" spans="1:13" ht="30" x14ac:dyDescent="0.25">
      <c r="A259" s="218" t="s">
        <v>808</v>
      </c>
      <c r="B259" s="212" t="s">
        <v>142</v>
      </c>
      <c r="C259" s="212">
        <v>1</v>
      </c>
      <c r="D259" s="213">
        <v>1320</v>
      </c>
      <c r="E259" s="213">
        <v>1320</v>
      </c>
      <c r="F259" s="212">
        <v>1</v>
      </c>
      <c r="G259" s="213">
        <v>1320</v>
      </c>
      <c r="H259" s="212">
        <v>0</v>
      </c>
      <c r="I259" s="212">
        <v>0</v>
      </c>
      <c r="J259" s="212">
        <v>0</v>
      </c>
      <c r="K259" s="213">
        <v>0</v>
      </c>
      <c r="L259" s="212">
        <v>0</v>
      </c>
      <c r="M259" s="212">
        <v>0</v>
      </c>
    </row>
    <row r="260" spans="1:13" x14ac:dyDescent="0.25">
      <c r="A260" s="218" t="s">
        <v>809</v>
      </c>
      <c r="B260" s="212" t="s">
        <v>145</v>
      </c>
      <c r="C260" s="212">
        <v>70</v>
      </c>
      <c r="D260" s="213">
        <v>1500</v>
      </c>
      <c r="E260" s="213">
        <v>105000</v>
      </c>
      <c r="F260" s="212">
        <v>70</v>
      </c>
      <c r="G260" s="213">
        <v>105000</v>
      </c>
      <c r="H260" s="212">
        <v>0</v>
      </c>
      <c r="I260" s="212">
        <v>0</v>
      </c>
      <c r="J260" s="212">
        <v>0</v>
      </c>
      <c r="K260" s="212">
        <v>0</v>
      </c>
      <c r="L260" s="212">
        <v>0</v>
      </c>
      <c r="M260" s="212">
        <v>0</v>
      </c>
    </row>
    <row r="261" spans="1:13" x14ac:dyDescent="0.25">
      <c r="A261" s="218" t="s">
        <v>810</v>
      </c>
      <c r="B261" s="212" t="s">
        <v>145</v>
      </c>
      <c r="C261" s="212">
        <v>3</v>
      </c>
      <c r="D261" s="213">
        <v>1000</v>
      </c>
      <c r="E261" s="213">
        <v>3000</v>
      </c>
      <c r="F261" s="212">
        <v>3</v>
      </c>
      <c r="G261" s="213">
        <v>3000</v>
      </c>
      <c r="H261" s="212">
        <v>0</v>
      </c>
      <c r="I261" s="213">
        <v>0</v>
      </c>
      <c r="J261" s="212">
        <v>0</v>
      </c>
      <c r="K261" s="213">
        <v>0</v>
      </c>
      <c r="L261" s="212">
        <v>0</v>
      </c>
      <c r="M261" s="212">
        <v>0</v>
      </c>
    </row>
    <row r="262" spans="1:13" x14ac:dyDescent="0.25">
      <c r="A262" s="218" t="s">
        <v>327</v>
      </c>
      <c r="B262" s="212" t="s">
        <v>148</v>
      </c>
      <c r="C262" s="212">
        <v>4</v>
      </c>
      <c r="D262" s="213">
        <v>18.670000000000002</v>
      </c>
      <c r="E262" s="213">
        <v>74.680000000000007</v>
      </c>
      <c r="F262" s="212">
        <v>0</v>
      </c>
      <c r="G262" s="213">
        <v>0</v>
      </c>
      <c r="H262" s="212">
        <v>4</v>
      </c>
      <c r="I262" s="213">
        <v>74.680000000000007</v>
      </c>
      <c r="J262" s="212">
        <v>0</v>
      </c>
      <c r="K262" s="212">
        <v>0</v>
      </c>
      <c r="L262" s="212">
        <v>0</v>
      </c>
      <c r="M262" s="212">
        <v>0</v>
      </c>
    </row>
    <row r="263" spans="1:13" x14ac:dyDescent="0.25">
      <c r="A263" s="218" t="s">
        <v>328</v>
      </c>
      <c r="B263" s="212" t="s">
        <v>142</v>
      </c>
      <c r="C263" s="212">
        <v>1</v>
      </c>
      <c r="D263" s="213">
        <v>4500</v>
      </c>
      <c r="E263" s="213">
        <v>4500</v>
      </c>
      <c r="F263" s="212">
        <v>1</v>
      </c>
      <c r="G263" s="213">
        <v>4500</v>
      </c>
      <c r="H263" s="212">
        <v>0</v>
      </c>
      <c r="I263" s="213">
        <v>0</v>
      </c>
      <c r="J263" s="212">
        <v>0</v>
      </c>
      <c r="K263" s="213">
        <v>0</v>
      </c>
      <c r="L263" s="212">
        <v>0</v>
      </c>
      <c r="M263" s="212">
        <v>0</v>
      </c>
    </row>
    <row r="264" spans="1:13" x14ac:dyDescent="0.25">
      <c r="A264" s="218" t="s">
        <v>484</v>
      </c>
      <c r="B264" s="212" t="s">
        <v>145</v>
      </c>
      <c r="C264" s="212">
        <v>1</v>
      </c>
      <c r="D264" s="213">
        <v>480</v>
      </c>
      <c r="E264" s="213">
        <v>480</v>
      </c>
      <c r="F264" s="212">
        <v>0</v>
      </c>
      <c r="G264" s="213">
        <v>0</v>
      </c>
      <c r="H264" s="212">
        <v>1</v>
      </c>
      <c r="I264" s="213">
        <v>480</v>
      </c>
      <c r="J264" s="212">
        <v>0</v>
      </c>
      <c r="K264" s="213">
        <v>0</v>
      </c>
      <c r="L264" s="212">
        <v>0</v>
      </c>
      <c r="M264" s="212">
        <v>0</v>
      </c>
    </row>
    <row r="265" spans="1:13" x14ac:dyDescent="0.25">
      <c r="A265" s="218" t="s">
        <v>939</v>
      </c>
      <c r="B265" s="212" t="s">
        <v>145</v>
      </c>
      <c r="C265" s="212">
        <v>24</v>
      </c>
      <c r="D265" s="213">
        <v>50</v>
      </c>
      <c r="E265" s="213">
        <v>1200</v>
      </c>
      <c r="F265" s="212">
        <v>24</v>
      </c>
      <c r="G265" s="213">
        <v>1200</v>
      </c>
      <c r="H265" s="212">
        <v>0</v>
      </c>
      <c r="I265" s="213">
        <v>0</v>
      </c>
      <c r="J265" s="212">
        <v>0</v>
      </c>
      <c r="K265" s="213">
        <v>0</v>
      </c>
      <c r="L265" s="212">
        <v>0</v>
      </c>
      <c r="M265" s="212">
        <v>0</v>
      </c>
    </row>
    <row r="266" spans="1:13" x14ac:dyDescent="0.25">
      <c r="A266" s="218" t="s">
        <v>811</v>
      </c>
      <c r="B266" s="212" t="s">
        <v>767</v>
      </c>
      <c r="C266" s="212">
        <v>26</v>
      </c>
      <c r="D266" s="213">
        <v>600</v>
      </c>
      <c r="E266" s="213">
        <v>15600</v>
      </c>
      <c r="F266" s="212">
        <v>26</v>
      </c>
      <c r="G266" s="213">
        <v>15600</v>
      </c>
      <c r="H266" s="212">
        <v>0</v>
      </c>
      <c r="I266" s="213">
        <v>0</v>
      </c>
      <c r="J266" s="212">
        <v>0</v>
      </c>
      <c r="K266" s="212">
        <v>0</v>
      </c>
      <c r="L266" s="212">
        <v>0</v>
      </c>
      <c r="M266" s="212">
        <v>0</v>
      </c>
    </row>
    <row r="267" spans="1:13" x14ac:dyDescent="0.25">
      <c r="A267" s="218" t="s">
        <v>329</v>
      </c>
      <c r="B267" s="212" t="s">
        <v>145</v>
      </c>
      <c r="C267" s="212">
        <v>8</v>
      </c>
      <c r="D267" s="213">
        <v>280</v>
      </c>
      <c r="E267" s="213">
        <v>2240</v>
      </c>
      <c r="F267" s="212">
        <v>0</v>
      </c>
      <c r="G267" s="213">
        <v>0</v>
      </c>
      <c r="H267" s="212">
        <v>6</v>
      </c>
      <c r="I267" s="213">
        <v>1680</v>
      </c>
      <c r="J267" s="212">
        <v>2</v>
      </c>
      <c r="K267" s="212">
        <v>560</v>
      </c>
      <c r="L267" s="212">
        <v>0</v>
      </c>
      <c r="M267" s="212">
        <v>0</v>
      </c>
    </row>
    <row r="268" spans="1:13" ht="30" x14ac:dyDescent="0.25">
      <c r="A268" s="218" t="s">
        <v>940</v>
      </c>
      <c r="B268" s="212" t="s">
        <v>145</v>
      </c>
      <c r="C268" s="212">
        <v>1</v>
      </c>
      <c r="D268" s="212">
        <v>800</v>
      </c>
      <c r="E268" s="213">
        <v>800</v>
      </c>
      <c r="F268" s="212">
        <v>1</v>
      </c>
      <c r="G268" s="213">
        <v>800</v>
      </c>
      <c r="H268" s="212">
        <v>0</v>
      </c>
      <c r="I268" s="213">
        <v>0</v>
      </c>
      <c r="J268" s="212">
        <v>0</v>
      </c>
      <c r="K268" s="212">
        <v>0</v>
      </c>
      <c r="L268" s="212">
        <v>0</v>
      </c>
      <c r="M268" s="212">
        <v>0</v>
      </c>
    </row>
    <row r="269" spans="1:13" x14ac:dyDescent="0.25">
      <c r="A269" s="218" t="s">
        <v>941</v>
      </c>
      <c r="B269" s="212" t="s">
        <v>145</v>
      </c>
      <c r="C269" s="212">
        <v>5</v>
      </c>
      <c r="D269" s="213">
        <v>60</v>
      </c>
      <c r="E269" s="213">
        <v>300</v>
      </c>
      <c r="F269" s="212">
        <v>5</v>
      </c>
      <c r="G269" s="213">
        <v>300</v>
      </c>
      <c r="H269" s="212">
        <v>0</v>
      </c>
      <c r="I269" s="213">
        <v>0</v>
      </c>
      <c r="J269" s="212">
        <v>0</v>
      </c>
      <c r="K269" s="212">
        <v>0</v>
      </c>
      <c r="L269" s="212">
        <v>0</v>
      </c>
      <c r="M269" s="212">
        <v>0</v>
      </c>
    </row>
    <row r="270" spans="1:13" ht="30" x14ac:dyDescent="0.25">
      <c r="A270" s="218" t="s">
        <v>942</v>
      </c>
      <c r="B270" s="212" t="s">
        <v>342</v>
      </c>
      <c r="C270" s="212">
        <v>5</v>
      </c>
      <c r="D270" s="212">
        <v>250</v>
      </c>
      <c r="E270" s="213">
        <v>1250</v>
      </c>
      <c r="F270" s="212">
        <v>5</v>
      </c>
      <c r="G270" s="213">
        <v>1250</v>
      </c>
      <c r="H270" s="212">
        <v>0</v>
      </c>
      <c r="I270" s="213">
        <v>0</v>
      </c>
      <c r="J270" s="212">
        <v>0</v>
      </c>
      <c r="K270" s="212">
        <v>0</v>
      </c>
      <c r="L270" s="212">
        <v>0</v>
      </c>
      <c r="M270" s="212">
        <v>0</v>
      </c>
    </row>
    <row r="271" spans="1:13" x14ac:dyDescent="0.25">
      <c r="A271" s="218" t="s">
        <v>330</v>
      </c>
      <c r="B271" s="212" t="s">
        <v>140</v>
      </c>
      <c r="C271" s="212">
        <v>112</v>
      </c>
      <c r="D271" s="212">
        <v>165</v>
      </c>
      <c r="E271" s="213">
        <v>18480</v>
      </c>
      <c r="F271" s="212">
        <v>50</v>
      </c>
      <c r="G271" s="213">
        <v>8250</v>
      </c>
      <c r="H271" s="212">
        <v>60</v>
      </c>
      <c r="I271" s="213">
        <v>9900</v>
      </c>
      <c r="J271" s="212">
        <v>2</v>
      </c>
      <c r="K271" s="213">
        <v>330</v>
      </c>
      <c r="L271" s="212">
        <v>0</v>
      </c>
      <c r="M271" s="212">
        <v>0</v>
      </c>
    </row>
    <row r="272" spans="1:13" ht="30" x14ac:dyDescent="0.25">
      <c r="A272" s="218" t="s">
        <v>186</v>
      </c>
      <c r="B272" s="212" t="s">
        <v>152</v>
      </c>
      <c r="C272" s="212">
        <v>1</v>
      </c>
      <c r="D272" s="213">
        <v>2800</v>
      </c>
      <c r="E272" s="213">
        <v>2800</v>
      </c>
      <c r="F272" s="212">
        <v>1</v>
      </c>
      <c r="G272" s="213">
        <v>2800</v>
      </c>
      <c r="H272" s="212">
        <v>0</v>
      </c>
      <c r="I272" s="213">
        <v>0</v>
      </c>
      <c r="J272" s="212">
        <v>0</v>
      </c>
      <c r="K272" s="213">
        <v>0</v>
      </c>
      <c r="L272" s="212">
        <v>0</v>
      </c>
      <c r="M272" s="212">
        <v>0</v>
      </c>
    </row>
    <row r="273" spans="1:13" ht="30" x14ac:dyDescent="0.25">
      <c r="A273" s="218" t="s">
        <v>331</v>
      </c>
      <c r="B273" s="212" t="s">
        <v>142</v>
      </c>
      <c r="C273" s="212">
        <v>1</v>
      </c>
      <c r="D273" s="213">
        <v>8837</v>
      </c>
      <c r="E273" s="213">
        <v>8837</v>
      </c>
      <c r="F273" s="212">
        <v>0</v>
      </c>
      <c r="G273" s="213">
        <v>0</v>
      </c>
      <c r="H273" s="212">
        <v>1</v>
      </c>
      <c r="I273" s="213">
        <v>8837</v>
      </c>
      <c r="J273" s="212">
        <v>0</v>
      </c>
      <c r="K273" s="212">
        <v>0</v>
      </c>
      <c r="L273" s="212">
        <v>0</v>
      </c>
      <c r="M273" s="212">
        <v>0</v>
      </c>
    </row>
    <row r="274" spans="1:13" x14ac:dyDescent="0.25">
      <c r="A274" s="218" t="s">
        <v>943</v>
      </c>
      <c r="B274" s="212" t="s">
        <v>203</v>
      </c>
      <c r="C274" s="212">
        <v>10</v>
      </c>
      <c r="D274" s="213">
        <v>350</v>
      </c>
      <c r="E274" s="213">
        <v>3500</v>
      </c>
      <c r="F274" s="212">
        <v>10</v>
      </c>
      <c r="G274" s="213">
        <v>3500</v>
      </c>
      <c r="H274" s="212">
        <v>0</v>
      </c>
      <c r="I274" s="212">
        <v>0</v>
      </c>
      <c r="J274" s="212">
        <v>0</v>
      </c>
      <c r="K274" s="212">
        <v>0</v>
      </c>
      <c r="L274" s="212">
        <v>0</v>
      </c>
      <c r="M274" s="212">
        <v>0</v>
      </c>
    </row>
    <row r="275" spans="1:13" ht="30" x14ac:dyDescent="0.25">
      <c r="A275" s="218" t="s">
        <v>944</v>
      </c>
      <c r="B275" s="212" t="s">
        <v>145</v>
      </c>
      <c r="C275" s="212">
        <v>7</v>
      </c>
      <c r="D275" s="213">
        <v>690</v>
      </c>
      <c r="E275" s="213">
        <v>4830</v>
      </c>
      <c r="F275" s="212">
        <v>2</v>
      </c>
      <c r="G275" s="213">
        <v>1380</v>
      </c>
      <c r="H275" s="212">
        <v>4</v>
      </c>
      <c r="I275" s="213">
        <v>2760</v>
      </c>
      <c r="J275" s="212">
        <v>1</v>
      </c>
      <c r="K275" s="212">
        <v>690</v>
      </c>
      <c r="L275" s="212">
        <v>0</v>
      </c>
      <c r="M275" s="212">
        <v>0</v>
      </c>
    </row>
    <row r="276" spans="1:13" x14ac:dyDescent="0.25">
      <c r="A276" s="218" t="s">
        <v>945</v>
      </c>
      <c r="B276" s="212" t="s">
        <v>148</v>
      </c>
      <c r="C276" s="212">
        <v>5</v>
      </c>
      <c r="D276" s="212">
        <v>285</v>
      </c>
      <c r="E276" s="213">
        <v>1425</v>
      </c>
      <c r="F276" s="212">
        <v>0</v>
      </c>
      <c r="G276" s="213">
        <v>0</v>
      </c>
      <c r="H276" s="212">
        <v>5</v>
      </c>
      <c r="I276" s="213">
        <v>1425</v>
      </c>
      <c r="J276" s="212">
        <v>0</v>
      </c>
      <c r="K276" s="212">
        <v>0</v>
      </c>
      <c r="L276" s="212">
        <v>0</v>
      </c>
      <c r="M276" s="212">
        <v>0</v>
      </c>
    </row>
    <row r="277" spans="1:13" x14ac:dyDescent="0.25">
      <c r="A277" s="218" t="s">
        <v>332</v>
      </c>
      <c r="B277" s="212" t="s">
        <v>148</v>
      </c>
      <c r="C277" s="212">
        <v>14</v>
      </c>
      <c r="D277" s="212">
        <v>285</v>
      </c>
      <c r="E277" s="213">
        <v>3990</v>
      </c>
      <c r="F277" s="212">
        <v>0</v>
      </c>
      <c r="G277" s="213">
        <v>0</v>
      </c>
      <c r="H277" s="212">
        <v>13</v>
      </c>
      <c r="I277" s="213">
        <v>3705</v>
      </c>
      <c r="J277" s="212">
        <v>1</v>
      </c>
      <c r="K277" s="213">
        <v>285</v>
      </c>
      <c r="L277" s="212">
        <v>0</v>
      </c>
      <c r="M277" s="212">
        <v>0</v>
      </c>
    </row>
    <row r="278" spans="1:13" x14ac:dyDescent="0.25">
      <c r="A278" s="218" t="s">
        <v>333</v>
      </c>
      <c r="B278" s="212" t="s">
        <v>148</v>
      </c>
      <c r="C278" s="212">
        <v>4</v>
      </c>
      <c r="D278" s="213">
        <v>150</v>
      </c>
      <c r="E278" s="213">
        <v>600</v>
      </c>
      <c r="F278" s="212">
        <v>0</v>
      </c>
      <c r="G278" s="213">
        <v>0</v>
      </c>
      <c r="H278" s="212">
        <v>4</v>
      </c>
      <c r="I278" s="212">
        <v>600</v>
      </c>
      <c r="J278" s="212">
        <v>0</v>
      </c>
      <c r="K278" s="212">
        <v>0</v>
      </c>
      <c r="L278" s="212">
        <v>0</v>
      </c>
      <c r="M278" s="212">
        <v>0</v>
      </c>
    </row>
    <row r="279" spans="1:13" x14ac:dyDescent="0.25">
      <c r="A279" s="218" t="s">
        <v>812</v>
      </c>
      <c r="B279" s="212" t="s">
        <v>152</v>
      </c>
      <c r="C279" s="212">
        <v>1</v>
      </c>
      <c r="D279" s="213">
        <v>8000</v>
      </c>
      <c r="E279" s="213">
        <v>8000</v>
      </c>
      <c r="F279" s="212">
        <v>0</v>
      </c>
      <c r="G279" s="213">
        <v>0</v>
      </c>
      <c r="H279" s="212">
        <v>0</v>
      </c>
      <c r="I279" s="213">
        <v>0</v>
      </c>
      <c r="J279" s="212">
        <v>1</v>
      </c>
      <c r="K279" s="213">
        <v>8000</v>
      </c>
      <c r="L279" s="212">
        <v>0</v>
      </c>
      <c r="M279" s="212">
        <v>0</v>
      </c>
    </row>
    <row r="280" spans="1:13" x14ac:dyDescent="0.25">
      <c r="A280" s="218" t="s">
        <v>813</v>
      </c>
      <c r="B280" s="212" t="s">
        <v>145</v>
      </c>
      <c r="C280" s="212">
        <v>4</v>
      </c>
      <c r="D280" s="213">
        <v>800</v>
      </c>
      <c r="E280" s="213">
        <v>3200</v>
      </c>
      <c r="F280" s="212">
        <v>0</v>
      </c>
      <c r="G280" s="213">
        <v>0</v>
      </c>
      <c r="H280" s="212">
        <v>4</v>
      </c>
      <c r="I280" s="213">
        <v>3200</v>
      </c>
      <c r="J280" s="212">
        <v>0</v>
      </c>
      <c r="K280" s="213">
        <v>0</v>
      </c>
      <c r="L280" s="212">
        <v>0</v>
      </c>
      <c r="M280" s="212">
        <v>0</v>
      </c>
    </row>
    <row r="281" spans="1:13" x14ac:dyDescent="0.25">
      <c r="A281" s="218" t="s">
        <v>814</v>
      </c>
      <c r="B281" s="212" t="s">
        <v>145</v>
      </c>
      <c r="C281" s="212">
        <v>4</v>
      </c>
      <c r="D281" s="213">
        <v>1000</v>
      </c>
      <c r="E281" s="213">
        <v>4000</v>
      </c>
      <c r="F281" s="212">
        <v>0</v>
      </c>
      <c r="G281" s="213">
        <v>0</v>
      </c>
      <c r="H281" s="212">
        <v>4</v>
      </c>
      <c r="I281" s="213">
        <v>4000</v>
      </c>
      <c r="J281" s="212">
        <v>0</v>
      </c>
      <c r="K281" s="213">
        <v>0</v>
      </c>
      <c r="L281" s="212">
        <v>0</v>
      </c>
      <c r="M281" s="212">
        <v>0</v>
      </c>
    </row>
    <row r="282" spans="1:13" x14ac:dyDescent="0.25">
      <c r="A282" s="218" t="s">
        <v>815</v>
      </c>
      <c r="B282" s="212" t="s">
        <v>145</v>
      </c>
      <c r="C282" s="212">
        <v>4</v>
      </c>
      <c r="D282" s="213">
        <v>1500</v>
      </c>
      <c r="E282" s="213">
        <v>6000</v>
      </c>
      <c r="F282" s="212">
        <v>0</v>
      </c>
      <c r="G282" s="213">
        <v>0</v>
      </c>
      <c r="H282" s="212">
        <v>4</v>
      </c>
      <c r="I282" s="213">
        <v>6000</v>
      </c>
      <c r="J282" s="212">
        <v>0</v>
      </c>
      <c r="K282" s="213">
        <v>0</v>
      </c>
      <c r="L282" s="212">
        <v>0</v>
      </c>
      <c r="M282" s="212">
        <v>0</v>
      </c>
    </row>
    <row r="283" spans="1:13" x14ac:dyDescent="0.25">
      <c r="A283" s="218" t="s">
        <v>816</v>
      </c>
      <c r="B283" s="212" t="s">
        <v>145</v>
      </c>
      <c r="C283" s="212">
        <v>4</v>
      </c>
      <c r="D283" s="213">
        <v>1700</v>
      </c>
      <c r="E283" s="213">
        <v>6800</v>
      </c>
      <c r="F283" s="212">
        <v>0</v>
      </c>
      <c r="G283" s="213">
        <v>0</v>
      </c>
      <c r="H283" s="212">
        <v>4</v>
      </c>
      <c r="I283" s="213">
        <v>6800</v>
      </c>
      <c r="J283" s="212">
        <v>0</v>
      </c>
      <c r="K283" s="212">
        <v>0</v>
      </c>
      <c r="L283" s="212">
        <v>0</v>
      </c>
      <c r="M283" s="212">
        <v>0</v>
      </c>
    </row>
    <row r="284" spans="1:13" x14ac:dyDescent="0.25">
      <c r="A284" s="218" t="s">
        <v>817</v>
      </c>
      <c r="B284" s="212" t="s">
        <v>145</v>
      </c>
      <c r="C284" s="212">
        <v>4</v>
      </c>
      <c r="D284" s="213">
        <v>13000</v>
      </c>
      <c r="E284" s="213">
        <v>52000</v>
      </c>
      <c r="F284" s="212">
        <v>0</v>
      </c>
      <c r="G284" s="213">
        <v>0</v>
      </c>
      <c r="H284" s="212">
        <v>0</v>
      </c>
      <c r="I284" s="213">
        <v>0</v>
      </c>
      <c r="J284" s="212">
        <v>4</v>
      </c>
      <c r="K284" s="213">
        <v>52000</v>
      </c>
      <c r="L284" s="212">
        <v>0</v>
      </c>
      <c r="M284" s="212">
        <v>0</v>
      </c>
    </row>
    <row r="285" spans="1:13" ht="30" x14ac:dyDescent="0.25">
      <c r="A285" s="218" t="s">
        <v>818</v>
      </c>
      <c r="B285" s="212" t="s">
        <v>142</v>
      </c>
      <c r="C285" s="212">
        <v>1</v>
      </c>
      <c r="D285" s="213">
        <v>7200</v>
      </c>
      <c r="E285" s="213">
        <v>7200</v>
      </c>
      <c r="F285" s="212">
        <v>0</v>
      </c>
      <c r="G285" s="213">
        <v>0</v>
      </c>
      <c r="H285" s="212">
        <v>1</v>
      </c>
      <c r="I285" s="213">
        <v>7200</v>
      </c>
      <c r="J285" s="212">
        <v>0</v>
      </c>
      <c r="K285" s="212">
        <v>0</v>
      </c>
      <c r="L285" s="212">
        <v>0</v>
      </c>
      <c r="M285" s="212">
        <v>0</v>
      </c>
    </row>
    <row r="286" spans="1:13" ht="30" x14ac:dyDescent="0.25">
      <c r="A286" s="218" t="s">
        <v>334</v>
      </c>
      <c r="B286" s="212" t="s">
        <v>142</v>
      </c>
      <c r="C286" s="212">
        <v>1</v>
      </c>
      <c r="D286" s="213">
        <v>5000</v>
      </c>
      <c r="E286" s="213">
        <v>5000</v>
      </c>
      <c r="F286" s="212">
        <v>0</v>
      </c>
      <c r="G286" s="213">
        <v>0</v>
      </c>
      <c r="H286" s="212">
        <v>1</v>
      </c>
      <c r="I286" s="213">
        <v>5000</v>
      </c>
      <c r="J286" s="212">
        <v>0</v>
      </c>
      <c r="K286" s="213">
        <v>0</v>
      </c>
      <c r="L286" s="212">
        <v>0</v>
      </c>
      <c r="M286" s="212">
        <v>0</v>
      </c>
    </row>
    <row r="287" spans="1:13" x14ac:dyDescent="0.25">
      <c r="A287" s="218" t="s">
        <v>162</v>
      </c>
      <c r="B287" s="212" t="s">
        <v>142</v>
      </c>
      <c r="C287" s="212">
        <v>8</v>
      </c>
      <c r="D287" s="213">
        <v>3250</v>
      </c>
      <c r="E287" s="213">
        <v>26000</v>
      </c>
      <c r="F287" s="212">
        <v>8</v>
      </c>
      <c r="G287" s="213">
        <v>26000</v>
      </c>
      <c r="H287" s="212">
        <v>0</v>
      </c>
      <c r="I287" s="213">
        <v>0</v>
      </c>
      <c r="J287" s="212">
        <v>0</v>
      </c>
      <c r="K287" s="213">
        <v>0</v>
      </c>
      <c r="L287" s="212">
        <v>0</v>
      </c>
      <c r="M287" s="213">
        <v>0</v>
      </c>
    </row>
    <row r="288" spans="1:13" x14ac:dyDescent="0.25">
      <c r="A288" s="218" t="s">
        <v>819</v>
      </c>
      <c r="B288" s="212" t="s">
        <v>145</v>
      </c>
      <c r="C288" s="212">
        <v>2</v>
      </c>
      <c r="D288" s="212">
        <v>300</v>
      </c>
      <c r="E288" s="213">
        <v>600</v>
      </c>
      <c r="F288" s="212">
        <v>0</v>
      </c>
      <c r="G288" s="213">
        <v>0</v>
      </c>
      <c r="H288" s="212">
        <v>2</v>
      </c>
      <c r="I288" s="213">
        <v>600</v>
      </c>
      <c r="J288" s="212">
        <v>0</v>
      </c>
      <c r="K288" s="213">
        <v>0</v>
      </c>
      <c r="L288" s="212">
        <v>0</v>
      </c>
      <c r="M288" s="212">
        <v>0</v>
      </c>
    </row>
    <row r="289" spans="1:13" x14ac:dyDescent="0.25">
      <c r="A289" s="218" t="s">
        <v>732</v>
      </c>
      <c r="B289" s="212" t="s">
        <v>142</v>
      </c>
      <c r="C289" s="212">
        <v>2</v>
      </c>
      <c r="D289" s="213">
        <v>4000</v>
      </c>
      <c r="E289" s="213">
        <v>8000</v>
      </c>
      <c r="F289" s="212">
        <v>0</v>
      </c>
      <c r="G289" s="213">
        <v>0</v>
      </c>
      <c r="H289" s="212">
        <v>2</v>
      </c>
      <c r="I289" s="213">
        <v>8000</v>
      </c>
      <c r="J289" s="212">
        <v>0</v>
      </c>
      <c r="K289" s="213">
        <v>0</v>
      </c>
      <c r="L289" s="212">
        <v>0</v>
      </c>
      <c r="M289" s="212">
        <v>0</v>
      </c>
    </row>
    <row r="290" spans="1:13" ht="30" x14ac:dyDescent="0.25">
      <c r="A290" s="218" t="s">
        <v>335</v>
      </c>
      <c r="B290" s="212" t="s">
        <v>142</v>
      </c>
      <c r="C290" s="212">
        <v>1</v>
      </c>
      <c r="D290" s="213">
        <v>4400</v>
      </c>
      <c r="E290" s="213">
        <v>4400</v>
      </c>
      <c r="F290" s="212">
        <v>0</v>
      </c>
      <c r="G290" s="213">
        <v>0</v>
      </c>
      <c r="H290" s="212">
        <v>1</v>
      </c>
      <c r="I290" s="213">
        <v>4400</v>
      </c>
      <c r="J290" s="212">
        <v>0</v>
      </c>
      <c r="K290" s="213">
        <v>0</v>
      </c>
      <c r="L290" s="212">
        <v>0</v>
      </c>
      <c r="M290" s="212">
        <v>0</v>
      </c>
    </row>
    <row r="291" spans="1:13" ht="30" x14ac:dyDescent="0.25">
      <c r="A291" s="218" t="s">
        <v>820</v>
      </c>
      <c r="B291" s="212" t="s">
        <v>145</v>
      </c>
      <c r="C291" s="212">
        <v>9</v>
      </c>
      <c r="D291" s="213">
        <v>1000</v>
      </c>
      <c r="E291" s="213">
        <v>9000</v>
      </c>
      <c r="F291" s="212">
        <v>9</v>
      </c>
      <c r="G291" s="213">
        <v>9000</v>
      </c>
      <c r="H291" s="212">
        <v>0</v>
      </c>
      <c r="I291" s="213">
        <v>0</v>
      </c>
      <c r="J291" s="212">
        <v>0</v>
      </c>
      <c r="K291" s="213">
        <v>0</v>
      </c>
      <c r="L291" s="212">
        <v>0</v>
      </c>
      <c r="M291" s="212">
        <v>0</v>
      </c>
    </row>
    <row r="292" spans="1:13" ht="30" x14ac:dyDescent="0.25">
      <c r="A292" s="218" t="s">
        <v>821</v>
      </c>
      <c r="B292" s="212" t="s">
        <v>145</v>
      </c>
      <c r="C292" s="212">
        <v>10</v>
      </c>
      <c r="D292" s="213">
        <v>3500</v>
      </c>
      <c r="E292" s="213">
        <v>35000</v>
      </c>
      <c r="F292" s="212">
        <v>10</v>
      </c>
      <c r="G292" s="213">
        <v>35000</v>
      </c>
      <c r="H292" s="212">
        <v>0</v>
      </c>
      <c r="I292" s="212">
        <v>0</v>
      </c>
      <c r="J292" s="212">
        <v>0</v>
      </c>
      <c r="K292" s="212">
        <v>0</v>
      </c>
      <c r="L292" s="212">
        <v>0</v>
      </c>
      <c r="M292" s="212">
        <v>0</v>
      </c>
    </row>
    <row r="293" spans="1:13" ht="30" x14ac:dyDescent="0.25">
      <c r="A293" s="218" t="s">
        <v>822</v>
      </c>
      <c r="B293" s="212" t="s">
        <v>145</v>
      </c>
      <c r="C293" s="212">
        <v>18</v>
      </c>
      <c r="D293" s="213">
        <v>2500</v>
      </c>
      <c r="E293" s="213">
        <v>45000</v>
      </c>
      <c r="F293" s="212">
        <v>18</v>
      </c>
      <c r="G293" s="213">
        <v>45000</v>
      </c>
      <c r="H293" s="212">
        <v>0</v>
      </c>
      <c r="I293" s="213">
        <v>0</v>
      </c>
      <c r="J293" s="212">
        <v>0</v>
      </c>
      <c r="K293" s="212">
        <v>0</v>
      </c>
      <c r="L293" s="212">
        <v>0</v>
      </c>
      <c r="M293" s="212">
        <v>0</v>
      </c>
    </row>
    <row r="294" spans="1:13" x14ac:dyDescent="0.25">
      <c r="A294" s="218" t="s">
        <v>946</v>
      </c>
      <c r="B294" s="212" t="s">
        <v>142</v>
      </c>
      <c r="C294" s="212">
        <v>4</v>
      </c>
      <c r="D294" s="213">
        <v>600</v>
      </c>
      <c r="E294" s="213">
        <v>2400</v>
      </c>
      <c r="F294" s="212">
        <v>4</v>
      </c>
      <c r="G294" s="213">
        <v>2400</v>
      </c>
      <c r="H294" s="212">
        <v>0</v>
      </c>
      <c r="I294" s="213">
        <v>0</v>
      </c>
      <c r="J294" s="212">
        <v>0</v>
      </c>
      <c r="K294" s="212">
        <v>0</v>
      </c>
      <c r="L294" s="212">
        <v>0</v>
      </c>
      <c r="M294" s="212">
        <v>0</v>
      </c>
    </row>
    <row r="295" spans="1:13" x14ac:dyDescent="0.25">
      <c r="A295" s="218" t="s">
        <v>229</v>
      </c>
      <c r="B295" s="212" t="s">
        <v>145</v>
      </c>
      <c r="C295" s="212">
        <v>6</v>
      </c>
      <c r="D295" s="213">
        <v>750</v>
      </c>
      <c r="E295" s="213">
        <v>4500</v>
      </c>
      <c r="F295" s="212">
        <v>3</v>
      </c>
      <c r="G295" s="213">
        <v>2250</v>
      </c>
      <c r="H295" s="212">
        <v>2</v>
      </c>
      <c r="I295" s="213">
        <v>1500</v>
      </c>
      <c r="J295" s="212">
        <v>1</v>
      </c>
      <c r="K295" s="212">
        <v>750</v>
      </c>
      <c r="L295" s="212">
        <v>0</v>
      </c>
      <c r="M295" s="212">
        <v>0</v>
      </c>
    </row>
    <row r="296" spans="1:13" x14ac:dyDescent="0.25">
      <c r="A296" s="218" t="s">
        <v>336</v>
      </c>
      <c r="B296" s="212" t="s">
        <v>145</v>
      </c>
      <c r="C296" s="212">
        <v>2</v>
      </c>
      <c r="D296" s="213">
        <v>1750</v>
      </c>
      <c r="E296" s="213">
        <v>3500</v>
      </c>
      <c r="F296" s="212">
        <v>0</v>
      </c>
      <c r="G296" s="213">
        <v>0</v>
      </c>
      <c r="H296" s="212">
        <v>2</v>
      </c>
      <c r="I296" s="213">
        <v>3500</v>
      </c>
      <c r="J296" s="212">
        <v>0</v>
      </c>
      <c r="K296" s="213">
        <v>0</v>
      </c>
      <c r="L296" s="212">
        <v>0</v>
      </c>
      <c r="M296" s="212">
        <v>0</v>
      </c>
    </row>
    <row r="297" spans="1:13" x14ac:dyDescent="0.25">
      <c r="A297" s="218" t="s">
        <v>337</v>
      </c>
      <c r="B297" s="212" t="s">
        <v>145</v>
      </c>
      <c r="C297" s="212">
        <v>210</v>
      </c>
      <c r="D297" s="213">
        <v>50</v>
      </c>
      <c r="E297" s="213">
        <v>10500</v>
      </c>
      <c r="F297" s="212">
        <v>0</v>
      </c>
      <c r="G297" s="213">
        <v>0</v>
      </c>
      <c r="H297" s="212">
        <v>210</v>
      </c>
      <c r="I297" s="213">
        <v>10500</v>
      </c>
      <c r="J297" s="212">
        <v>0</v>
      </c>
      <c r="K297" s="212">
        <v>0</v>
      </c>
      <c r="L297" s="212">
        <v>0</v>
      </c>
      <c r="M297" s="212">
        <v>0</v>
      </c>
    </row>
    <row r="298" spans="1:13" ht="60" x14ac:dyDescent="0.25">
      <c r="A298" s="218" t="s">
        <v>737</v>
      </c>
      <c r="B298" s="212" t="s">
        <v>142</v>
      </c>
      <c r="C298" s="212">
        <v>2</v>
      </c>
      <c r="D298" s="213">
        <v>10000</v>
      </c>
      <c r="E298" s="213">
        <v>20000</v>
      </c>
      <c r="F298" s="212">
        <v>2</v>
      </c>
      <c r="G298" s="213">
        <v>20000</v>
      </c>
      <c r="H298" s="212">
        <v>0</v>
      </c>
      <c r="I298" s="213">
        <v>0</v>
      </c>
      <c r="J298" s="212">
        <v>0</v>
      </c>
      <c r="K298" s="212">
        <v>0</v>
      </c>
      <c r="L298" s="212">
        <v>0</v>
      </c>
      <c r="M298" s="212">
        <v>0</v>
      </c>
    </row>
    <row r="299" spans="1:13" x14ac:dyDescent="0.25">
      <c r="A299" s="218" t="s">
        <v>947</v>
      </c>
      <c r="B299" s="212" t="s">
        <v>145</v>
      </c>
      <c r="C299" s="212">
        <v>6</v>
      </c>
      <c r="D299" s="213">
        <v>600</v>
      </c>
      <c r="E299" s="213">
        <v>3600</v>
      </c>
      <c r="F299" s="212">
        <v>6</v>
      </c>
      <c r="G299" s="213">
        <v>3600</v>
      </c>
      <c r="H299" s="212">
        <v>0</v>
      </c>
      <c r="I299" s="213">
        <v>0</v>
      </c>
      <c r="J299" s="212">
        <v>0</v>
      </c>
      <c r="K299" s="213">
        <v>0</v>
      </c>
      <c r="L299" s="212">
        <v>0</v>
      </c>
      <c r="M299" s="212">
        <v>0</v>
      </c>
    </row>
    <row r="300" spans="1:13" ht="15.75" x14ac:dyDescent="0.25">
      <c r="A300" s="228" t="s">
        <v>338</v>
      </c>
      <c r="B300" s="212" t="s">
        <v>145</v>
      </c>
      <c r="C300" s="212">
        <v>6</v>
      </c>
      <c r="D300" s="213">
        <v>55</v>
      </c>
      <c r="E300" s="213">
        <v>330</v>
      </c>
      <c r="F300" s="212">
        <v>2</v>
      </c>
      <c r="G300" s="213">
        <v>110</v>
      </c>
      <c r="H300" s="212">
        <v>2</v>
      </c>
      <c r="I300" s="212">
        <v>110</v>
      </c>
      <c r="J300" s="212">
        <v>2</v>
      </c>
      <c r="K300" s="212">
        <v>110</v>
      </c>
      <c r="L300" s="212">
        <v>0</v>
      </c>
      <c r="M300" s="212">
        <v>0</v>
      </c>
    </row>
    <row r="301" spans="1:13" ht="30" x14ac:dyDescent="0.25">
      <c r="A301" s="218" t="s">
        <v>948</v>
      </c>
      <c r="B301" s="212" t="s">
        <v>142</v>
      </c>
      <c r="C301" s="212">
        <v>1</v>
      </c>
      <c r="D301" s="213">
        <v>1480</v>
      </c>
      <c r="E301" s="213">
        <v>1480</v>
      </c>
      <c r="F301" s="212">
        <v>1</v>
      </c>
      <c r="G301" s="213">
        <v>1480</v>
      </c>
      <c r="H301" s="212">
        <v>0</v>
      </c>
      <c r="I301" s="213">
        <v>0</v>
      </c>
      <c r="J301" s="212">
        <v>0</v>
      </c>
      <c r="K301" s="213">
        <v>0</v>
      </c>
      <c r="L301" s="212">
        <v>0</v>
      </c>
      <c r="M301" s="212">
        <v>0</v>
      </c>
    </row>
    <row r="302" spans="1:13" ht="45" x14ac:dyDescent="0.25">
      <c r="A302" s="218" t="s">
        <v>339</v>
      </c>
      <c r="B302" s="212" t="s">
        <v>142</v>
      </c>
      <c r="C302" s="212">
        <v>1</v>
      </c>
      <c r="D302" s="213">
        <v>4990</v>
      </c>
      <c r="E302" s="213">
        <v>4990</v>
      </c>
      <c r="F302" s="212">
        <v>0</v>
      </c>
      <c r="G302" s="213">
        <v>0</v>
      </c>
      <c r="H302" s="212">
        <v>1</v>
      </c>
      <c r="I302" s="213">
        <v>4990</v>
      </c>
      <c r="J302" s="212">
        <v>0</v>
      </c>
      <c r="K302" s="212">
        <v>0</v>
      </c>
      <c r="L302" s="212">
        <v>0</v>
      </c>
      <c r="M302" s="212">
        <v>0</v>
      </c>
    </row>
    <row r="303" spans="1:13" x14ac:dyDescent="0.25">
      <c r="A303" s="218" t="s">
        <v>587</v>
      </c>
      <c r="B303" s="212" t="s">
        <v>142</v>
      </c>
      <c r="C303" s="212">
        <v>3</v>
      </c>
      <c r="D303" s="213">
        <v>2600</v>
      </c>
      <c r="E303" s="213">
        <v>7800</v>
      </c>
      <c r="F303" s="212">
        <v>3</v>
      </c>
      <c r="G303" s="213">
        <v>7800</v>
      </c>
      <c r="H303" s="212">
        <v>0</v>
      </c>
      <c r="I303" s="212">
        <v>0</v>
      </c>
      <c r="J303" s="212">
        <v>0</v>
      </c>
      <c r="K303" s="212">
        <v>0</v>
      </c>
      <c r="L303" s="212">
        <v>0</v>
      </c>
      <c r="M303" s="212">
        <v>0</v>
      </c>
    </row>
    <row r="304" spans="1:13" x14ac:dyDescent="0.25">
      <c r="A304" s="218" t="s">
        <v>387</v>
      </c>
      <c r="B304" s="212" t="s">
        <v>142</v>
      </c>
      <c r="C304" s="212">
        <v>1</v>
      </c>
      <c r="D304" s="213">
        <v>5000</v>
      </c>
      <c r="E304" s="213">
        <v>5000</v>
      </c>
      <c r="F304" s="212">
        <v>1</v>
      </c>
      <c r="G304" s="213">
        <v>5000</v>
      </c>
      <c r="H304" s="212">
        <v>0</v>
      </c>
      <c r="I304" s="213">
        <v>0</v>
      </c>
      <c r="J304" s="212">
        <v>0</v>
      </c>
      <c r="K304" s="212">
        <v>0</v>
      </c>
      <c r="L304" s="212">
        <v>0</v>
      </c>
      <c r="M304" s="212">
        <v>0</v>
      </c>
    </row>
    <row r="305" spans="1:13" x14ac:dyDescent="0.25">
      <c r="A305" s="218" t="s">
        <v>949</v>
      </c>
      <c r="B305" s="212" t="s">
        <v>145</v>
      </c>
      <c r="C305" s="212">
        <v>15</v>
      </c>
      <c r="D305" s="213">
        <v>180</v>
      </c>
      <c r="E305" s="213">
        <v>2700</v>
      </c>
      <c r="F305" s="212">
        <v>15</v>
      </c>
      <c r="G305" s="213">
        <v>2700</v>
      </c>
      <c r="H305" s="212">
        <v>0</v>
      </c>
      <c r="I305" s="212">
        <v>0</v>
      </c>
      <c r="J305" s="212">
        <v>0</v>
      </c>
      <c r="K305" s="212">
        <v>0</v>
      </c>
      <c r="L305" s="212">
        <v>0</v>
      </c>
      <c r="M305" s="212">
        <v>0</v>
      </c>
    </row>
    <row r="306" spans="1:13" x14ac:dyDescent="0.25">
      <c r="A306" s="218" t="s">
        <v>340</v>
      </c>
      <c r="B306" s="212" t="s">
        <v>145</v>
      </c>
      <c r="C306" s="212">
        <v>8</v>
      </c>
      <c r="D306" s="213">
        <v>4200</v>
      </c>
      <c r="E306" s="213">
        <v>33600</v>
      </c>
      <c r="F306" s="212">
        <v>0</v>
      </c>
      <c r="G306" s="213">
        <v>0</v>
      </c>
      <c r="H306" s="212">
        <v>8</v>
      </c>
      <c r="I306" s="213">
        <v>33600</v>
      </c>
      <c r="J306" s="212">
        <v>0</v>
      </c>
      <c r="K306" s="212">
        <v>0</v>
      </c>
      <c r="L306" s="212">
        <v>0</v>
      </c>
      <c r="M306" s="212">
        <v>0</v>
      </c>
    </row>
    <row r="307" spans="1:13" x14ac:dyDescent="0.25">
      <c r="A307" s="218" t="s">
        <v>950</v>
      </c>
      <c r="B307" s="212" t="s">
        <v>145</v>
      </c>
      <c r="C307" s="212">
        <v>24</v>
      </c>
      <c r="D307" s="213">
        <v>100</v>
      </c>
      <c r="E307" s="213">
        <v>2400</v>
      </c>
      <c r="F307" s="212">
        <v>24</v>
      </c>
      <c r="G307" s="213">
        <v>2400</v>
      </c>
      <c r="H307" s="212">
        <v>0</v>
      </c>
      <c r="I307" s="213">
        <v>0</v>
      </c>
      <c r="J307" s="212">
        <v>0</v>
      </c>
      <c r="K307" s="212">
        <v>0</v>
      </c>
      <c r="L307" s="212">
        <v>0</v>
      </c>
      <c r="M307" s="212">
        <v>0</v>
      </c>
    </row>
    <row r="308" spans="1:13" x14ac:dyDescent="0.25">
      <c r="A308" s="218" t="s">
        <v>823</v>
      </c>
      <c r="B308" s="212" t="s">
        <v>142</v>
      </c>
      <c r="C308" s="212">
        <v>1</v>
      </c>
      <c r="D308" s="213">
        <v>7200</v>
      </c>
      <c r="E308" s="213">
        <v>7200</v>
      </c>
      <c r="F308" s="212">
        <v>1</v>
      </c>
      <c r="G308" s="213">
        <v>7200</v>
      </c>
      <c r="H308" s="212">
        <v>0</v>
      </c>
      <c r="I308" s="212">
        <v>0</v>
      </c>
      <c r="J308" s="212">
        <v>0</v>
      </c>
      <c r="K308" s="212">
        <v>0</v>
      </c>
      <c r="L308" s="212">
        <v>0</v>
      </c>
      <c r="M308" s="212">
        <v>0</v>
      </c>
    </row>
    <row r="309" spans="1:13" x14ac:dyDescent="0.25">
      <c r="A309" s="218" t="s">
        <v>951</v>
      </c>
      <c r="B309" s="212" t="s">
        <v>142</v>
      </c>
      <c r="C309" s="212">
        <v>1</v>
      </c>
      <c r="D309" s="212">
        <v>550</v>
      </c>
      <c r="E309" s="213">
        <v>550</v>
      </c>
      <c r="F309" s="212">
        <v>1</v>
      </c>
      <c r="G309" s="213">
        <v>550</v>
      </c>
      <c r="H309" s="212">
        <v>0</v>
      </c>
      <c r="I309" s="212">
        <v>0</v>
      </c>
      <c r="J309" s="212">
        <v>0</v>
      </c>
      <c r="K309" s="212">
        <v>0</v>
      </c>
      <c r="L309" s="212">
        <v>0</v>
      </c>
      <c r="M309" s="212">
        <v>0</v>
      </c>
    </row>
    <row r="310" spans="1:13" x14ac:dyDescent="0.25">
      <c r="A310" s="218" t="s">
        <v>952</v>
      </c>
      <c r="B310" s="212" t="s">
        <v>145</v>
      </c>
      <c r="C310" s="212">
        <v>2</v>
      </c>
      <c r="D310" s="212">
        <v>250</v>
      </c>
      <c r="E310" s="213">
        <v>500</v>
      </c>
      <c r="F310" s="212">
        <v>2</v>
      </c>
      <c r="G310" s="213">
        <v>500</v>
      </c>
      <c r="H310" s="212">
        <v>0</v>
      </c>
      <c r="I310" s="213">
        <v>0</v>
      </c>
      <c r="J310" s="212">
        <v>0</v>
      </c>
      <c r="K310" s="213">
        <v>0</v>
      </c>
      <c r="L310" s="212">
        <v>0</v>
      </c>
      <c r="M310" s="212">
        <v>0</v>
      </c>
    </row>
    <row r="311" spans="1:13" x14ac:dyDescent="0.25">
      <c r="A311" s="218" t="s">
        <v>824</v>
      </c>
      <c r="B311" s="212" t="s">
        <v>142</v>
      </c>
      <c r="C311" s="212">
        <v>400</v>
      </c>
      <c r="D311" s="213">
        <v>380</v>
      </c>
      <c r="E311" s="213">
        <v>152000</v>
      </c>
      <c r="F311" s="212">
        <v>0</v>
      </c>
      <c r="G311" s="213">
        <v>0</v>
      </c>
      <c r="H311" s="212">
        <v>400</v>
      </c>
      <c r="I311" s="213">
        <v>152000</v>
      </c>
      <c r="J311" s="212">
        <v>0</v>
      </c>
      <c r="K311" s="213">
        <v>0</v>
      </c>
      <c r="L311" s="212">
        <v>0</v>
      </c>
      <c r="M311" s="212">
        <v>0</v>
      </c>
    </row>
    <row r="312" spans="1:13" ht="18.75" x14ac:dyDescent="0.3">
      <c r="A312" s="322" t="s">
        <v>101</v>
      </c>
      <c r="B312" s="323"/>
      <c r="C312" s="212"/>
      <c r="D312" s="212"/>
      <c r="E312" s="233">
        <f>SUM(E2:E311)</f>
        <v>4001013.84</v>
      </c>
      <c r="F312" s="212"/>
      <c r="G312" s="212"/>
      <c r="H312" s="212"/>
      <c r="I312" s="212"/>
      <c r="J312" s="212"/>
      <c r="K312" s="212"/>
      <c r="L312" s="212"/>
      <c r="M312" s="212"/>
    </row>
  </sheetData>
  <mergeCells count="2">
    <mergeCell ref="A1:M1"/>
    <mergeCell ref="A312:B312"/>
  </mergeCells>
  <hyperlinks>
    <hyperlink ref="E312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2" max="2" width="13.5703125" customWidth="1"/>
    <col min="3" max="3" width="13.85546875" bestFit="1" customWidth="1"/>
    <col min="5" max="5" width="16.42578125" bestFit="1" customWidth="1"/>
    <col min="7" max="7" width="26.570312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701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982</v>
      </c>
      <c r="H2" s="212" t="s">
        <v>747</v>
      </c>
      <c r="I2" s="213">
        <v>10000</v>
      </c>
    </row>
    <row r="3" spans="1:9" x14ac:dyDescent="0.25">
      <c r="A3" s="212" t="s">
        <v>981</v>
      </c>
      <c r="B3" s="212" t="s">
        <v>425</v>
      </c>
      <c r="C3" s="212">
        <v>1</v>
      </c>
      <c r="D3" s="213">
        <v>10000</v>
      </c>
      <c r="E3" s="213">
        <v>10000</v>
      </c>
    </row>
    <row r="4" spans="1:9" ht="18.75" x14ac:dyDescent="0.3">
      <c r="A4" s="322" t="s">
        <v>101</v>
      </c>
      <c r="B4" s="323"/>
      <c r="C4" s="212"/>
      <c r="D4" s="212"/>
      <c r="E4" s="233">
        <f>SUM(E2:E3)</f>
        <v>10000</v>
      </c>
    </row>
  </sheetData>
  <mergeCells count="2">
    <mergeCell ref="A1:E1"/>
    <mergeCell ref="A4:B4"/>
  </mergeCells>
  <hyperlinks>
    <hyperlink ref="E4" location="APP!A1" display="APP!A1"/>
  </hyperlinks>
  <pageMargins left="0.25" right="0.25" top="0.75" bottom="0.75" header="0.3" footer="0.3"/>
  <pageSetup paperSize="10000" scale="89" fitToHeight="0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E15" sqref="E15"/>
    </sheetView>
  </sheetViews>
  <sheetFormatPr defaultRowHeight="15" x14ac:dyDescent="0.25"/>
  <cols>
    <col min="1" max="1" width="43.85546875" customWidth="1"/>
    <col min="2" max="2" width="15.140625" customWidth="1"/>
    <col min="3" max="3" width="13.85546875" bestFit="1" customWidth="1"/>
    <col min="5" max="5" width="16.42578125" bestFit="1" customWidth="1"/>
    <col min="6" max="6" width="3.5703125" customWidth="1"/>
    <col min="7" max="7" width="55.71093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116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992</v>
      </c>
      <c r="H2" s="212" t="s">
        <v>757</v>
      </c>
      <c r="I2" s="213">
        <v>73680</v>
      </c>
    </row>
    <row r="3" spans="1:9" x14ac:dyDescent="0.25">
      <c r="A3" s="212" t="s">
        <v>983</v>
      </c>
      <c r="B3" s="212" t="s">
        <v>207</v>
      </c>
      <c r="C3" s="212">
        <v>6</v>
      </c>
      <c r="D3" s="213">
        <v>1800</v>
      </c>
      <c r="E3" s="213">
        <v>10800</v>
      </c>
    </row>
    <row r="4" spans="1:9" ht="30" x14ac:dyDescent="0.25">
      <c r="A4" s="218" t="s">
        <v>984</v>
      </c>
      <c r="B4" s="212" t="s">
        <v>223</v>
      </c>
      <c r="C4" s="212">
        <v>6</v>
      </c>
      <c r="D4" s="213">
        <v>1500</v>
      </c>
      <c r="E4" s="213">
        <v>9000</v>
      </c>
    </row>
    <row r="5" spans="1:9" x14ac:dyDescent="0.25">
      <c r="A5" s="212" t="s">
        <v>361</v>
      </c>
      <c r="B5" s="212" t="s">
        <v>350</v>
      </c>
      <c r="C5" s="212">
        <v>2</v>
      </c>
      <c r="D5" s="213">
        <v>1500</v>
      </c>
      <c r="E5" s="213">
        <v>3000</v>
      </c>
    </row>
    <row r="6" spans="1:9" x14ac:dyDescent="0.25">
      <c r="A6" s="212" t="s">
        <v>362</v>
      </c>
      <c r="B6" s="212" t="s">
        <v>350</v>
      </c>
      <c r="C6" s="212">
        <v>2</v>
      </c>
      <c r="D6" s="213">
        <v>1500</v>
      </c>
      <c r="E6" s="213">
        <v>3000</v>
      </c>
    </row>
    <row r="7" spans="1:9" x14ac:dyDescent="0.25">
      <c r="A7" s="212" t="s">
        <v>985</v>
      </c>
      <c r="B7" s="212" t="s">
        <v>207</v>
      </c>
      <c r="C7" s="212">
        <v>6</v>
      </c>
      <c r="D7" s="213">
        <v>600</v>
      </c>
      <c r="E7" s="213">
        <v>3600</v>
      </c>
    </row>
    <row r="8" spans="1:9" x14ac:dyDescent="0.25">
      <c r="A8" s="212" t="s">
        <v>986</v>
      </c>
      <c r="B8" s="212" t="s">
        <v>207</v>
      </c>
      <c r="C8" s="212">
        <v>4</v>
      </c>
      <c r="D8" s="213">
        <v>1600</v>
      </c>
      <c r="E8" s="213">
        <v>6400</v>
      </c>
    </row>
    <row r="9" spans="1:9" x14ac:dyDescent="0.25">
      <c r="A9" s="212" t="s">
        <v>987</v>
      </c>
      <c r="B9" s="212" t="s">
        <v>342</v>
      </c>
      <c r="C9" s="212">
        <v>6</v>
      </c>
      <c r="D9" s="213">
        <v>900</v>
      </c>
      <c r="E9" s="213">
        <v>5400</v>
      </c>
    </row>
    <row r="10" spans="1:9" x14ac:dyDescent="0.25">
      <c r="A10" s="212" t="s">
        <v>398</v>
      </c>
      <c r="B10" s="212" t="s">
        <v>207</v>
      </c>
      <c r="C10" s="212">
        <v>4</v>
      </c>
      <c r="D10" s="212">
        <v>500</v>
      </c>
      <c r="E10" s="213">
        <v>2000</v>
      </c>
    </row>
    <row r="11" spans="1:9" x14ac:dyDescent="0.25">
      <c r="A11" s="212" t="s">
        <v>988</v>
      </c>
      <c r="B11" s="212" t="s">
        <v>145</v>
      </c>
      <c r="C11" s="212">
        <v>6</v>
      </c>
      <c r="D11" s="213">
        <v>2500</v>
      </c>
      <c r="E11" s="213">
        <v>15000</v>
      </c>
    </row>
    <row r="12" spans="1:9" ht="15.75" x14ac:dyDescent="0.25">
      <c r="A12" s="214" t="s">
        <v>989</v>
      </c>
      <c r="B12" s="212" t="s">
        <v>357</v>
      </c>
      <c r="C12" s="212">
        <v>18</v>
      </c>
      <c r="D12" s="212">
        <v>110</v>
      </c>
      <c r="E12" s="213">
        <v>1980</v>
      </c>
    </row>
    <row r="13" spans="1:9" x14ac:dyDescent="0.25">
      <c r="A13" s="212" t="s">
        <v>990</v>
      </c>
      <c r="B13" s="212" t="s">
        <v>148</v>
      </c>
      <c r="C13" s="212">
        <v>2</v>
      </c>
      <c r="D13" s="213">
        <v>5000</v>
      </c>
      <c r="E13" s="213">
        <v>10000</v>
      </c>
    </row>
    <row r="14" spans="1:9" ht="30" x14ac:dyDescent="0.25">
      <c r="A14" s="218" t="s">
        <v>991</v>
      </c>
      <c r="B14" s="212" t="s">
        <v>145</v>
      </c>
      <c r="C14" s="212">
        <v>10</v>
      </c>
      <c r="D14" s="213">
        <v>350</v>
      </c>
      <c r="E14" s="213">
        <v>3500</v>
      </c>
    </row>
    <row r="15" spans="1:9" ht="18.75" x14ac:dyDescent="0.3">
      <c r="A15" s="322" t="s">
        <v>101</v>
      </c>
      <c r="B15" s="323"/>
      <c r="C15" s="212"/>
      <c r="D15" s="212"/>
      <c r="E15" s="233">
        <f>SUM(E2:E14)</f>
        <v>73680</v>
      </c>
    </row>
  </sheetData>
  <mergeCells count="2">
    <mergeCell ref="A1:E1"/>
    <mergeCell ref="A15:B15"/>
  </mergeCells>
  <hyperlinks>
    <hyperlink ref="E15" location="APP!A1" display="APP!A1"/>
  </hyperlinks>
  <pageMargins left="0.25" right="0.25" top="0.75" bottom="0.75" header="0.3" footer="0.3"/>
  <pageSetup paperSize="10000" scale="8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opLeftCell="A13" workbookViewId="0">
      <selection activeCell="D6" sqref="D6"/>
    </sheetView>
  </sheetViews>
  <sheetFormatPr defaultRowHeight="15" x14ac:dyDescent="0.25"/>
  <cols>
    <col min="1" max="1" width="1.42578125" customWidth="1"/>
    <col min="2" max="2" width="10.140625" bestFit="1" customWidth="1"/>
    <col min="3" max="3" width="53.140625" bestFit="1" customWidth="1"/>
    <col min="4" max="4" width="18.140625" bestFit="1" customWidth="1"/>
    <col min="5" max="8" width="16.42578125" bestFit="1" customWidth="1"/>
  </cols>
  <sheetData>
    <row r="1" spans="2:8" ht="21" x14ac:dyDescent="0.35">
      <c r="B1" s="315" t="s">
        <v>102</v>
      </c>
      <c r="C1" s="316"/>
      <c r="D1" s="316"/>
      <c r="E1" s="316"/>
      <c r="F1" s="316"/>
      <c r="G1" s="316"/>
      <c r="H1" s="317"/>
    </row>
    <row r="2" spans="2:8" ht="15.75" x14ac:dyDescent="0.25">
      <c r="B2" s="214" t="s">
        <v>103</v>
      </c>
      <c r="C2" s="214" t="s">
        <v>104</v>
      </c>
      <c r="D2" s="214" t="s">
        <v>3</v>
      </c>
      <c r="E2" s="214" t="s">
        <v>105</v>
      </c>
      <c r="F2" s="214" t="s">
        <v>106</v>
      </c>
      <c r="G2" s="214" t="s">
        <v>107</v>
      </c>
      <c r="H2" s="214" t="s">
        <v>108</v>
      </c>
    </row>
    <row r="3" spans="2:8" ht="15.75" x14ac:dyDescent="0.25">
      <c r="B3" s="214">
        <v>10605020</v>
      </c>
      <c r="C3" s="227" t="s">
        <v>61</v>
      </c>
      <c r="D3" s="217">
        <v>731000</v>
      </c>
      <c r="E3" s="217">
        <v>272000</v>
      </c>
      <c r="F3" s="217">
        <v>459000</v>
      </c>
      <c r="G3" s="214">
        <v>0</v>
      </c>
      <c r="H3" s="214">
        <v>0</v>
      </c>
    </row>
    <row r="4" spans="2:8" ht="15.75" x14ac:dyDescent="0.25">
      <c r="B4" s="214">
        <v>10605030</v>
      </c>
      <c r="C4" s="227" t="s">
        <v>109</v>
      </c>
      <c r="D4" s="217">
        <v>500000</v>
      </c>
      <c r="E4" s="217">
        <v>340000</v>
      </c>
      <c r="F4" s="217">
        <v>160000</v>
      </c>
      <c r="G4" s="214">
        <v>0</v>
      </c>
      <c r="H4" s="214">
        <v>0</v>
      </c>
    </row>
    <row r="5" spans="2:8" ht="15.75" x14ac:dyDescent="0.25">
      <c r="B5" s="214">
        <v>10605040</v>
      </c>
      <c r="C5" s="227" t="s">
        <v>110</v>
      </c>
      <c r="D5" s="217">
        <v>85000</v>
      </c>
      <c r="E5" s="217">
        <v>85000</v>
      </c>
      <c r="F5" s="214">
        <v>0</v>
      </c>
      <c r="G5" s="214">
        <v>0</v>
      </c>
      <c r="H5" s="214">
        <v>0</v>
      </c>
    </row>
    <row r="6" spans="2:8" ht="15.75" x14ac:dyDescent="0.25">
      <c r="B6" s="214">
        <v>10605140</v>
      </c>
      <c r="C6" s="227" t="s">
        <v>50</v>
      </c>
      <c r="D6" s="217">
        <v>1130100</v>
      </c>
      <c r="E6" s="217">
        <v>1130100</v>
      </c>
      <c r="F6" s="214">
        <v>0</v>
      </c>
      <c r="G6" s="214">
        <v>0</v>
      </c>
      <c r="H6" s="214">
        <v>0</v>
      </c>
    </row>
    <row r="7" spans="2:8" ht="15.75" x14ac:dyDescent="0.25">
      <c r="B7" s="214">
        <v>10606010</v>
      </c>
      <c r="C7" s="227" t="s">
        <v>1319</v>
      </c>
      <c r="D7" s="217">
        <v>1900000</v>
      </c>
      <c r="E7" s="217">
        <v>1900000</v>
      </c>
      <c r="F7" s="217">
        <v>0</v>
      </c>
      <c r="G7" s="217">
        <v>0</v>
      </c>
      <c r="H7" s="214">
        <v>0</v>
      </c>
    </row>
    <row r="8" spans="2:8" ht="15.75" x14ac:dyDescent="0.25">
      <c r="B8" s="214">
        <v>10607010</v>
      </c>
      <c r="C8" s="227" t="s">
        <v>111</v>
      </c>
      <c r="D8" s="217">
        <v>148000</v>
      </c>
      <c r="E8" s="217">
        <v>50000</v>
      </c>
      <c r="F8" s="217">
        <v>45000</v>
      </c>
      <c r="G8" s="217">
        <v>53000</v>
      </c>
      <c r="H8" s="217">
        <v>0</v>
      </c>
    </row>
    <row r="9" spans="2:8" ht="15.75" x14ac:dyDescent="0.25">
      <c r="B9" s="214">
        <v>50202010</v>
      </c>
      <c r="C9" s="227" t="s">
        <v>112</v>
      </c>
      <c r="D9" s="217">
        <v>4993408.2</v>
      </c>
      <c r="E9" s="217">
        <v>150160</v>
      </c>
      <c r="F9" s="217">
        <v>2325368.2000000002</v>
      </c>
      <c r="G9" s="217">
        <v>1204445</v>
      </c>
      <c r="H9" s="217">
        <v>1313435</v>
      </c>
    </row>
    <row r="10" spans="2:8" ht="15.75" x14ac:dyDescent="0.25">
      <c r="B10" s="214">
        <v>50203010</v>
      </c>
      <c r="C10" s="227" t="s">
        <v>113</v>
      </c>
      <c r="D10" s="249">
        <v>352743.66</v>
      </c>
      <c r="E10" s="217">
        <v>207423.62</v>
      </c>
      <c r="F10" s="217">
        <v>95443.04</v>
      </c>
      <c r="G10" s="217">
        <v>49877</v>
      </c>
      <c r="H10" s="214">
        <v>0</v>
      </c>
    </row>
    <row r="11" spans="2:8" ht="15.75" x14ac:dyDescent="0.25">
      <c r="B11" s="214">
        <v>50203090</v>
      </c>
      <c r="C11" s="227" t="s">
        <v>115</v>
      </c>
      <c r="D11" s="249">
        <v>231512</v>
      </c>
      <c r="E11" s="217">
        <v>77378</v>
      </c>
      <c r="F11" s="217">
        <v>51378</v>
      </c>
      <c r="G11" s="217">
        <v>51378</v>
      </c>
      <c r="H11" s="217">
        <v>51378</v>
      </c>
    </row>
    <row r="12" spans="2:8" ht="15.75" x14ac:dyDescent="0.25">
      <c r="B12" s="214">
        <v>50203100</v>
      </c>
      <c r="C12" s="227" t="s">
        <v>116</v>
      </c>
      <c r="D12" s="249">
        <v>1519498</v>
      </c>
      <c r="E12" s="217">
        <v>857818</v>
      </c>
      <c r="F12" s="217">
        <v>220560</v>
      </c>
      <c r="G12" s="217">
        <v>220560</v>
      </c>
      <c r="H12" s="217">
        <v>220560</v>
      </c>
    </row>
    <row r="13" spans="2:8" ht="15.75" x14ac:dyDescent="0.25">
      <c r="B13" s="214">
        <v>50203990</v>
      </c>
      <c r="C13" s="227" t="s">
        <v>117</v>
      </c>
      <c r="D13" s="249">
        <v>790606.34</v>
      </c>
      <c r="E13" s="217">
        <v>698895.34</v>
      </c>
      <c r="F13" s="217">
        <v>72611</v>
      </c>
      <c r="G13" s="217">
        <v>19100</v>
      </c>
      <c r="H13" s="214">
        <v>0</v>
      </c>
    </row>
    <row r="14" spans="2:8" ht="15.75" x14ac:dyDescent="0.25">
      <c r="B14" s="214">
        <v>50205020</v>
      </c>
      <c r="C14" s="227" t="s">
        <v>118</v>
      </c>
      <c r="D14" s="217">
        <v>2760</v>
      </c>
      <c r="E14" s="214">
        <v>690</v>
      </c>
      <c r="F14" s="214">
        <v>690</v>
      </c>
      <c r="G14" s="214">
        <v>690</v>
      </c>
      <c r="H14" s="214">
        <v>690</v>
      </c>
    </row>
    <row r="15" spans="2:8" ht="15.75" x14ac:dyDescent="0.25">
      <c r="B15" s="214">
        <v>50206010</v>
      </c>
      <c r="C15" s="227" t="s">
        <v>119</v>
      </c>
      <c r="D15" s="217">
        <v>482250</v>
      </c>
      <c r="E15" s="217">
        <v>0</v>
      </c>
      <c r="F15" s="217">
        <v>33250</v>
      </c>
      <c r="G15" s="217">
        <v>249000</v>
      </c>
      <c r="H15" s="217">
        <v>200000</v>
      </c>
    </row>
    <row r="16" spans="2:8" ht="15.75" x14ac:dyDescent="0.25">
      <c r="B16" s="214">
        <v>50207020</v>
      </c>
      <c r="C16" s="227" t="s">
        <v>120</v>
      </c>
      <c r="D16" s="217">
        <v>168385</v>
      </c>
      <c r="E16" s="217">
        <v>87405</v>
      </c>
      <c r="F16" s="217">
        <v>21660</v>
      </c>
      <c r="G16" s="217">
        <v>22660</v>
      </c>
      <c r="H16" s="217">
        <v>36660</v>
      </c>
    </row>
    <row r="17" spans="2:8" ht="15.75" x14ac:dyDescent="0.25">
      <c r="B17" s="214">
        <v>50211990</v>
      </c>
      <c r="C17" s="227" t="s">
        <v>121</v>
      </c>
      <c r="D17" s="217">
        <v>2900000</v>
      </c>
      <c r="E17" s="217">
        <v>1900000</v>
      </c>
      <c r="F17" s="217">
        <v>1000000</v>
      </c>
      <c r="G17" s="214">
        <v>0</v>
      </c>
      <c r="H17" s="214">
        <v>0</v>
      </c>
    </row>
    <row r="18" spans="2:8" ht="15.75" x14ac:dyDescent="0.25">
      <c r="B18" s="214">
        <v>50212030</v>
      </c>
      <c r="C18" s="227" t="s">
        <v>73</v>
      </c>
      <c r="D18" s="217">
        <v>1600000</v>
      </c>
      <c r="E18" s="217">
        <v>400000</v>
      </c>
      <c r="F18" s="217">
        <v>400000</v>
      </c>
      <c r="G18" s="217">
        <v>400000</v>
      </c>
      <c r="H18" s="217">
        <v>400000</v>
      </c>
    </row>
    <row r="19" spans="2:8" ht="15.75" x14ac:dyDescent="0.25">
      <c r="B19" s="214">
        <v>50213040</v>
      </c>
      <c r="C19" s="227" t="s">
        <v>122</v>
      </c>
      <c r="D19" s="217">
        <v>2137030</v>
      </c>
      <c r="E19" s="217">
        <v>612845</v>
      </c>
      <c r="F19" s="217">
        <v>1524185</v>
      </c>
      <c r="G19" s="214">
        <v>0</v>
      </c>
      <c r="H19" s="214">
        <v>0</v>
      </c>
    </row>
    <row r="20" spans="2:8" ht="15.75" x14ac:dyDescent="0.25">
      <c r="B20" s="214">
        <v>50213050</v>
      </c>
      <c r="C20" s="227" t="s">
        <v>123</v>
      </c>
      <c r="D20" s="217">
        <v>20000</v>
      </c>
      <c r="E20" s="217">
        <v>5000</v>
      </c>
      <c r="F20" s="217">
        <v>5000</v>
      </c>
      <c r="G20" s="217">
        <v>5000</v>
      </c>
      <c r="H20" s="217">
        <v>5000</v>
      </c>
    </row>
    <row r="21" spans="2:8" ht="15.75" x14ac:dyDescent="0.25">
      <c r="B21" s="214">
        <v>50299020</v>
      </c>
      <c r="C21" s="227" t="s">
        <v>124</v>
      </c>
      <c r="D21" s="249">
        <v>19104</v>
      </c>
      <c r="E21" s="217">
        <v>11136</v>
      </c>
      <c r="F21" s="217">
        <v>3936</v>
      </c>
      <c r="G21" s="217">
        <v>2016</v>
      </c>
      <c r="H21" s="217">
        <v>2016</v>
      </c>
    </row>
    <row r="22" spans="2:8" ht="15.75" x14ac:dyDescent="0.25">
      <c r="B22" s="214">
        <v>50604040</v>
      </c>
      <c r="C22" s="214" t="s">
        <v>125</v>
      </c>
      <c r="D22" s="217">
        <v>793215</v>
      </c>
      <c r="E22" s="217">
        <v>293215</v>
      </c>
      <c r="F22" s="217">
        <v>500000</v>
      </c>
      <c r="G22" s="217">
        <v>0</v>
      </c>
      <c r="H22" s="217">
        <v>0</v>
      </c>
    </row>
    <row r="23" spans="2:8" ht="18.75" x14ac:dyDescent="0.3">
      <c r="B23" s="313" t="s">
        <v>101</v>
      </c>
      <c r="C23" s="313"/>
      <c r="D23" s="216">
        <f>SUM(D3:D22)</f>
        <v>20504612.199999999</v>
      </c>
      <c r="E23" s="216">
        <f t="shared" ref="E23:H23" si="0">SUM(E3:E22)</f>
        <v>9079065.9600000009</v>
      </c>
      <c r="F23" s="216">
        <f t="shared" si="0"/>
        <v>6918081.2400000002</v>
      </c>
      <c r="G23" s="216">
        <f t="shared" si="0"/>
        <v>2277726</v>
      </c>
      <c r="H23" s="216">
        <f t="shared" si="0"/>
        <v>2229739</v>
      </c>
    </row>
  </sheetData>
  <mergeCells count="2">
    <mergeCell ref="B1:H1"/>
    <mergeCell ref="B23:C23"/>
  </mergeCells>
  <pageMargins left="0.7" right="0.7" top="0.75" bottom="0.75" header="0.3" footer="0.3"/>
  <pageSetup paperSize="10000" fitToHeight="0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2" max="2" width="31.28515625" bestFit="1" customWidth="1"/>
    <col min="3" max="3" width="13.85546875" bestFit="1" customWidth="1"/>
    <col min="5" max="5" width="16.42578125" bestFit="1" customWidth="1"/>
    <col min="7" max="7" width="28.14062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119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993</v>
      </c>
      <c r="H2" s="212" t="s">
        <v>742</v>
      </c>
      <c r="I2" s="213">
        <v>1000</v>
      </c>
    </row>
    <row r="3" spans="1:9" x14ac:dyDescent="0.25">
      <c r="A3" s="212" t="s">
        <v>528</v>
      </c>
      <c r="B3" s="212" t="s">
        <v>145</v>
      </c>
      <c r="C3" s="212">
        <v>1</v>
      </c>
      <c r="D3" s="213">
        <v>1000</v>
      </c>
      <c r="E3" s="213">
        <v>1000</v>
      </c>
    </row>
    <row r="4" spans="1:9" ht="18.75" x14ac:dyDescent="0.3">
      <c r="A4" s="322" t="s">
        <v>101</v>
      </c>
      <c r="B4" s="323"/>
      <c r="C4" s="212"/>
      <c r="D4" s="212"/>
      <c r="E4" s="233">
        <f>SUM(E2:E3)</f>
        <v>1000</v>
      </c>
    </row>
  </sheetData>
  <mergeCells count="2">
    <mergeCell ref="A1:E1"/>
    <mergeCell ref="A4:B4"/>
  </mergeCells>
  <hyperlinks>
    <hyperlink ref="E4" location="APP!A1" display="APP!A1"/>
  </hyperlinks>
  <pageMargins left="0.25" right="0.25" top="0.75" bottom="0.75" header="0.3" footer="0.3"/>
  <pageSetup paperSize="10000" scale="81" fitToHeight="0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7" max="7" width="30.14062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121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995</v>
      </c>
      <c r="H2" s="212" t="s">
        <v>755</v>
      </c>
      <c r="I2" s="213">
        <v>25000</v>
      </c>
    </row>
    <row r="3" spans="1:9" x14ac:dyDescent="0.25">
      <c r="A3" s="212" t="s">
        <v>994</v>
      </c>
      <c r="B3" s="212" t="s">
        <v>425</v>
      </c>
      <c r="C3" s="212">
        <v>1</v>
      </c>
      <c r="D3" s="213">
        <v>25000</v>
      </c>
      <c r="E3" s="213">
        <v>25000</v>
      </c>
    </row>
    <row r="4" spans="1:9" ht="18.75" x14ac:dyDescent="0.3">
      <c r="A4" s="322" t="s">
        <v>101</v>
      </c>
      <c r="B4" s="323"/>
      <c r="C4" s="212"/>
      <c r="D4" s="212"/>
      <c r="E4" s="233">
        <f>SUM(E2:E3)</f>
        <v>25000</v>
      </c>
    </row>
  </sheetData>
  <mergeCells count="2">
    <mergeCell ref="A1:E1"/>
    <mergeCell ref="A4:B4"/>
  </mergeCells>
  <hyperlinks>
    <hyperlink ref="E4" location="APP!A1" display="APP!A1"/>
  </hyperlinks>
  <pageMargins left="0.25" right="0.25" top="0.75" bottom="0.75" header="0.3" footer="0.3"/>
  <pageSetup paperSize="10000" scale="92" fitToHeight="0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opLeftCell="A97" workbookViewId="0">
      <selection activeCell="E100" sqref="E100"/>
    </sheetView>
  </sheetViews>
  <sheetFormatPr defaultRowHeight="15" x14ac:dyDescent="0.25"/>
  <cols>
    <col min="1" max="1" width="43.85546875" customWidth="1"/>
    <col min="2" max="2" width="15.140625" customWidth="1"/>
    <col min="3" max="3" width="13.85546875" bestFit="1" customWidth="1"/>
    <col min="5" max="5" width="16.42578125" bestFit="1" customWidth="1"/>
    <col min="7" max="7" width="55.71093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114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1008</v>
      </c>
      <c r="H2" s="212" t="s">
        <v>742</v>
      </c>
      <c r="I2" s="213">
        <v>441675</v>
      </c>
    </row>
    <row r="3" spans="1:9" x14ac:dyDescent="0.25">
      <c r="A3" s="212" t="s">
        <v>1595</v>
      </c>
      <c r="B3" s="212" t="s">
        <v>145</v>
      </c>
      <c r="C3" s="212">
        <v>4</v>
      </c>
      <c r="D3" s="213">
        <v>4680</v>
      </c>
      <c r="E3" s="213">
        <v>18720</v>
      </c>
      <c r="G3" s="212" t="s">
        <v>1686</v>
      </c>
      <c r="H3" s="212" t="s">
        <v>1493</v>
      </c>
      <c r="I3" s="213">
        <v>224309</v>
      </c>
    </row>
    <row r="4" spans="1:9" x14ac:dyDescent="0.25">
      <c r="A4" s="212" t="s">
        <v>1596</v>
      </c>
      <c r="B4" s="212" t="s">
        <v>154</v>
      </c>
      <c r="C4" s="212">
        <v>2</v>
      </c>
      <c r="D4" s="213">
        <v>550</v>
      </c>
      <c r="E4" s="213">
        <v>1100</v>
      </c>
      <c r="G4" s="212" t="s">
        <v>1009</v>
      </c>
      <c r="H4" s="212" t="s">
        <v>1010</v>
      </c>
      <c r="I4" s="213">
        <v>45995</v>
      </c>
    </row>
    <row r="5" spans="1:9" x14ac:dyDescent="0.25">
      <c r="A5" s="212" t="s">
        <v>996</v>
      </c>
      <c r="B5" s="212" t="s">
        <v>143</v>
      </c>
      <c r="C5" s="212">
        <v>24</v>
      </c>
      <c r="D5" s="213">
        <v>875</v>
      </c>
      <c r="E5" s="213">
        <v>21000</v>
      </c>
    </row>
    <row r="6" spans="1:9" x14ac:dyDescent="0.25">
      <c r="A6" s="212" t="s">
        <v>1597</v>
      </c>
      <c r="B6" s="212" t="s">
        <v>140</v>
      </c>
      <c r="C6" s="212">
        <v>1</v>
      </c>
      <c r="D6" s="213">
        <v>1932</v>
      </c>
      <c r="E6" s="213">
        <v>1932</v>
      </c>
    </row>
    <row r="7" spans="1:9" x14ac:dyDescent="0.25">
      <c r="A7" s="212" t="s">
        <v>1598</v>
      </c>
      <c r="B7" s="212" t="s">
        <v>143</v>
      </c>
      <c r="C7" s="212">
        <v>30</v>
      </c>
      <c r="D7" s="213">
        <v>200</v>
      </c>
      <c r="E7" s="213">
        <v>6000</v>
      </c>
    </row>
    <row r="8" spans="1:9" x14ac:dyDescent="0.25">
      <c r="A8" s="212" t="s">
        <v>997</v>
      </c>
      <c r="B8" s="212" t="s">
        <v>152</v>
      </c>
      <c r="C8" s="212">
        <v>1</v>
      </c>
      <c r="D8" s="213">
        <v>4000</v>
      </c>
      <c r="E8" s="213">
        <v>4000</v>
      </c>
    </row>
    <row r="9" spans="1:9" x14ac:dyDescent="0.25">
      <c r="A9" s="212" t="s">
        <v>1599</v>
      </c>
      <c r="B9" s="212" t="s">
        <v>140</v>
      </c>
      <c r="C9" s="212">
        <v>2</v>
      </c>
      <c r="D9" s="213">
        <v>7877</v>
      </c>
      <c r="E9" s="213">
        <v>15754</v>
      </c>
    </row>
    <row r="10" spans="1:9" x14ac:dyDescent="0.25">
      <c r="A10" s="212" t="s">
        <v>1600</v>
      </c>
      <c r="B10" s="212" t="s">
        <v>145</v>
      </c>
      <c r="C10" s="212">
        <v>1</v>
      </c>
      <c r="D10" s="213">
        <v>16785</v>
      </c>
      <c r="E10" s="213">
        <v>16785</v>
      </c>
    </row>
    <row r="11" spans="1:9" x14ac:dyDescent="0.25">
      <c r="A11" s="212" t="s">
        <v>1601</v>
      </c>
      <c r="B11" s="212" t="s">
        <v>140</v>
      </c>
      <c r="C11" s="212">
        <v>2</v>
      </c>
      <c r="D11" s="213">
        <v>4269</v>
      </c>
      <c r="E11" s="213">
        <v>8538</v>
      </c>
    </row>
    <row r="12" spans="1:9" ht="15.75" x14ac:dyDescent="0.25">
      <c r="A12" s="214" t="s">
        <v>998</v>
      </c>
      <c r="B12" s="212" t="s">
        <v>143</v>
      </c>
      <c r="C12" s="212">
        <v>40</v>
      </c>
      <c r="D12" s="212">
        <v>350</v>
      </c>
      <c r="E12" s="213">
        <v>14000</v>
      </c>
    </row>
    <row r="13" spans="1:9" x14ac:dyDescent="0.25">
      <c r="A13" s="212" t="s">
        <v>1602</v>
      </c>
      <c r="B13" s="212" t="s">
        <v>143</v>
      </c>
      <c r="C13" s="212">
        <v>23</v>
      </c>
      <c r="D13" s="213">
        <v>200</v>
      </c>
      <c r="E13" s="213">
        <v>4600</v>
      </c>
    </row>
    <row r="14" spans="1:9" x14ac:dyDescent="0.25">
      <c r="A14" s="212" t="s">
        <v>1603</v>
      </c>
      <c r="B14" s="212" t="s">
        <v>154</v>
      </c>
      <c r="C14" s="212">
        <v>2</v>
      </c>
      <c r="D14" s="213">
        <v>500</v>
      </c>
      <c r="E14" s="213">
        <v>1000</v>
      </c>
    </row>
    <row r="15" spans="1:9" x14ac:dyDescent="0.25">
      <c r="A15" s="212" t="s">
        <v>1604</v>
      </c>
      <c r="B15" s="212" t="s">
        <v>145</v>
      </c>
      <c r="C15" s="212">
        <v>2</v>
      </c>
      <c r="D15" s="213">
        <v>1702</v>
      </c>
      <c r="E15" s="213">
        <v>3404</v>
      </c>
    </row>
    <row r="16" spans="1:9" x14ac:dyDescent="0.25">
      <c r="A16" s="212" t="s">
        <v>1605</v>
      </c>
      <c r="B16" s="212" t="s">
        <v>156</v>
      </c>
      <c r="C16" s="212">
        <v>7</v>
      </c>
      <c r="D16" s="213">
        <v>150</v>
      </c>
      <c r="E16" s="213">
        <v>1050</v>
      </c>
    </row>
    <row r="17" spans="1:9" x14ac:dyDescent="0.25">
      <c r="A17" s="212" t="s">
        <v>1606</v>
      </c>
      <c r="B17" s="212" t="s">
        <v>143</v>
      </c>
      <c r="C17" s="212">
        <v>28</v>
      </c>
      <c r="D17" s="213">
        <v>375</v>
      </c>
      <c r="E17" s="213">
        <v>10500</v>
      </c>
    </row>
    <row r="18" spans="1:9" x14ac:dyDescent="0.25">
      <c r="A18" s="212" t="s">
        <v>1607</v>
      </c>
      <c r="B18" s="212" t="s">
        <v>143</v>
      </c>
      <c r="C18" s="212">
        <v>10</v>
      </c>
      <c r="D18" s="213">
        <v>500</v>
      </c>
      <c r="E18" s="213">
        <v>5000</v>
      </c>
    </row>
    <row r="19" spans="1:9" x14ac:dyDescent="0.25">
      <c r="A19" s="212" t="s">
        <v>1608</v>
      </c>
      <c r="B19" s="212" t="s">
        <v>143</v>
      </c>
      <c r="C19" s="212">
        <v>2</v>
      </c>
      <c r="D19" s="213">
        <v>3000</v>
      </c>
      <c r="E19" s="213">
        <v>6000</v>
      </c>
    </row>
    <row r="20" spans="1:9" x14ac:dyDescent="0.25">
      <c r="A20" s="212" t="s">
        <v>1609</v>
      </c>
      <c r="B20" s="212" t="s">
        <v>143</v>
      </c>
      <c r="C20" s="212">
        <v>10</v>
      </c>
      <c r="D20" s="212">
        <v>400</v>
      </c>
      <c r="E20" s="213">
        <v>4000</v>
      </c>
    </row>
    <row r="21" spans="1:9" x14ac:dyDescent="0.25">
      <c r="A21" s="212" t="s">
        <v>1610</v>
      </c>
      <c r="B21" s="212" t="s">
        <v>143</v>
      </c>
      <c r="C21" s="212">
        <v>10</v>
      </c>
      <c r="D21" s="212">
        <v>520</v>
      </c>
      <c r="E21" s="213">
        <v>5200</v>
      </c>
      <c r="I21" s="220"/>
    </row>
    <row r="22" spans="1:9" x14ac:dyDescent="0.25">
      <c r="A22" s="212" t="s">
        <v>1611</v>
      </c>
      <c r="B22" s="212" t="s">
        <v>140</v>
      </c>
      <c r="C22" s="212">
        <v>1</v>
      </c>
      <c r="D22" s="213">
        <v>2345</v>
      </c>
      <c r="E22" s="213">
        <v>2345</v>
      </c>
    </row>
    <row r="23" spans="1:9" x14ac:dyDescent="0.25">
      <c r="A23" s="212" t="s">
        <v>999</v>
      </c>
      <c r="B23" s="212" t="s">
        <v>207</v>
      </c>
      <c r="C23" s="212">
        <v>4</v>
      </c>
      <c r="D23" s="213">
        <v>550</v>
      </c>
      <c r="E23" s="213">
        <v>2200</v>
      </c>
    </row>
    <row r="24" spans="1:9" x14ac:dyDescent="0.25">
      <c r="A24" s="212" t="s">
        <v>1612</v>
      </c>
      <c r="B24" s="212" t="s">
        <v>143</v>
      </c>
      <c r="C24" s="212">
        <v>13</v>
      </c>
      <c r="D24" s="213">
        <v>100</v>
      </c>
      <c r="E24" s="213">
        <v>1300</v>
      </c>
    </row>
    <row r="25" spans="1:9" x14ac:dyDescent="0.25">
      <c r="A25" s="212" t="s">
        <v>1613</v>
      </c>
      <c r="B25" s="212" t="s">
        <v>207</v>
      </c>
      <c r="C25" s="212">
        <v>9</v>
      </c>
      <c r="D25" s="213">
        <v>1600</v>
      </c>
      <c r="E25" s="213">
        <v>14400</v>
      </c>
    </row>
    <row r="26" spans="1:9" x14ac:dyDescent="0.25">
      <c r="A26" s="212" t="s">
        <v>1614</v>
      </c>
      <c r="B26" s="212" t="s">
        <v>140</v>
      </c>
      <c r="C26" s="212">
        <v>2</v>
      </c>
      <c r="D26" s="213">
        <v>3447</v>
      </c>
      <c r="E26" s="213">
        <v>6894</v>
      </c>
    </row>
    <row r="27" spans="1:9" x14ac:dyDescent="0.25">
      <c r="A27" s="212" t="s">
        <v>1615</v>
      </c>
      <c r="B27" s="212" t="s">
        <v>140</v>
      </c>
      <c r="C27" s="212">
        <v>3</v>
      </c>
      <c r="D27" s="213">
        <v>80</v>
      </c>
      <c r="E27" s="213">
        <v>240</v>
      </c>
    </row>
    <row r="28" spans="1:9" x14ac:dyDescent="0.25">
      <c r="A28" s="212" t="s">
        <v>1616</v>
      </c>
      <c r="B28" s="212" t="s">
        <v>143</v>
      </c>
      <c r="C28" s="212">
        <v>2</v>
      </c>
      <c r="D28" s="213">
        <v>500</v>
      </c>
      <c r="E28" s="213">
        <v>1000</v>
      </c>
    </row>
    <row r="29" spans="1:9" x14ac:dyDescent="0.25">
      <c r="A29" s="212" t="s">
        <v>1617</v>
      </c>
      <c r="B29" s="212" t="s">
        <v>143</v>
      </c>
      <c r="C29" s="212">
        <v>21</v>
      </c>
      <c r="D29" s="213">
        <v>500</v>
      </c>
      <c r="E29" s="213">
        <v>10500</v>
      </c>
    </row>
    <row r="30" spans="1:9" x14ac:dyDescent="0.25">
      <c r="A30" s="212" t="s">
        <v>1618</v>
      </c>
      <c r="B30" s="212" t="s">
        <v>145</v>
      </c>
      <c r="C30" s="212">
        <v>2</v>
      </c>
      <c r="D30" s="213">
        <v>2319</v>
      </c>
      <c r="E30" s="213">
        <v>4638</v>
      </c>
    </row>
    <row r="31" spans="1:9" x14ac:dyDescent="0.25">
      <c r="A31" s="212" t="s">
        <v>1619</v>
      </c>
      <c r="B31" s="212" t="s">
        <v>145</v>
      </c>
      <c r="C31" s="212">
        <v>22</v>
      </c>
      <c r="D31" s="213">
        <v>1000</v>
      </c>
      <c r="E31" s="213">
        <v>22000</v>
      </c>
    </row>
    <row r="32" spans="1:9" x14ac:dyDescent="0.25">
      <c r="A32" s="212" t="s">
        <v>1620</v>
      </c>
      <c r="B32" s="212" t="s">
        <v>207</v>
      </c>
      <c r="C32" s="212">
        <v>4</v>
      </c>
      <c r="D32" s="213">
        <v>750</v>
      </c>
      <c r="E32" s="213">
        <v>3000</v>
      </c>
    </row>
    <row r="33" spans="1:5" x14ac:dyDescent="0.25">
      <c r="A33" s="212" t="s">
        <v>1621</v>
      </c>
      <c r="B33" s="212" t="s">
        <v>223</v>
      </c>
      <c r="C33" s="212">
        <v>3</v>
      </c>
      <c r="D33" s="213">
        <v>804</v>
      </c>
      <c r="E33" s="213">
        <v>2412</v>
      </c>
    </row>
    <row r="34" spans="1:5" x14ac:dyDescent="0.25">
      <c r="A34" s="212" t="s">
        <v>1622</v>
      </c>
      <c r="B34" s="212" t="s">
        <v>154</v>
      </c>
      <c r="C34" s="212">
        <v>15</v>
      </c>
      <c r="D34" s="213">
        <v>70</v>
      </c>
      <c r="E34" s="213">
        <v>1050</v>
      </c>
    </row>
    <row r="35" spans="1:5" x14ac:dyDescent="0.25">
      <c r="A35" s="212" t="s">
        <v>1534</v>
      </c>
      <c r="B35" s="212" t="s">
        <v>143</v>
      </c>
      <c r="C35" s="212">
        <v>182</v>
      </c>
      <c r="D35" s="213">
        <v>150</v>
      </c>
      <c r="E35" s="213">
        <v>27300</v>
      </c>
    </row>
    <row r="36" spans="1:5" x14ac:dyDescent="0.25">
      <c r="A36" s="212" t="s">
        <v>1623</v>
      </c>
      <c r="B36" s="212" t="s">
        <v>145</v>
      </c>
      <c r="C36" s="212">
        <v>4</v>
      </c>
      <c r="D36" s="213">
        <v>545</v>
      </c>
      <c r="E36" s="213">
        <v>2180</v>
      </c>
    </row>
    <row r="37" spans="1:5" x14ac:dyDescent="0.25">
      <c r="A37" s="212" t="s">
        <v>1624</v>
      </c>
      <c r="B37" s="212" t="s">
        <v>145</v>
      </c>
      <c r="C37" s="212">
        <v>1</v>
      </c>
      <c r="D37" s="213">
        <v>3694</v>
      </c>
      <c r="E37" s="213">
        <v>3694</v>
      </c>
    </row>
    <row r="38" spans="1:5" x14ac:dyDescent="0.25">
      <c r="A38" s="212" t="s">
        <v>1625</v>
      </c>
      <c r="B38" s="212" t="s">
        <v>143</v>
      </c>
      <c r="C38" s="212">
        <v>1</v>
      </c>
      <c r="D38" s="213">
        <v>325</v>
      </c>
      <c r="E38" s="213">
        <v>325</v>
      </c>
    </row>
    <row r="39" spans="1:5" x14ac:dyDescent="0.25">
      <c r="A39" s="212" t="s">
        <v>1626</v>
      </c>
      <c r="B39" s="212" t="s">
        <v>143</v>
      </c>
      <c r="C39" s="212">
        <v>5</v>
      </c>
      <c r="D39" s="213">
        <v>5200</v>
      </c>
      <c r="E39" s="213">
        <v>26000</v>
      </c>
    </row>
    <row r="40" spans="1:5" x14ac:dyDescent="0.25">
      <c r="A40" s="212" t="s">
        <v>1627</v>
      </c>
      <c r="B40" s="212" t="s">
        <v>143</v>
      </c>
      <c r="C40" s="212">
        <v>4</v>
      </c>
      <c r="D40" s="213">
        <v>240</v>
      </c>
      <c r="E40" s="213">
        <v>960</v>
      </c>
    </row>
    <row r="41" spans="1:5" x14ac:dyDescent="0.25">
      <c r="A41" s="212" t="s">
        <v>1628</v>
      </c>
      <c r="B41" s="212" t="s">
        <v>143</v>
      </c>
      <c r="C41" s="212">
        <v>6</v>
      </c>
      <c r="D41" s="213">
        <v>750</v>
      </c>
      <c r="E41" s="213">
        <v>4500</v>
      </c>
    </row>
    <row r="42" spans="1:5" x14ac:dyDescent="0.25">
      <c r="A42" s="212" t="s">
        <v>1629</v>
      </c>
      <c r="B42" s="212" t="s">
        <v>145</v>
      </c>
      <c r="C42" s="212">
        <v>2</v>
      </c>
      <c r="D42" s="213">
        <v>1782</v>
      </c>
      <c r="E42" s="213">
        <v>3564</v>
      </c>
    </row>
    <row r="43" spans="1:5" x14ac:dyDescent="0.25">
      <c r="A43" s="212" t="s">
        <v>1593</v>
      </c>
      <c r="B43" s="212" t="s">
        <v>154</v>
      </c>
      <c r="C43" s="212">
        <v>15</v>
      </c>
      <c r="D43" s="213">
        <v>850</v>
      </c>
      <c r="E43" s="213">
        <v>12750</v>
      </c>
    </row>
    <row r="44" spans="1:5" x14ac:dyDescent="0.25">
      <c r="A44" s="212" t="s">
        <v>1630</v>
      </c>
      <c r="B44" s="212" t="s">
        <v>145</v>
      </c>
      <c r="C44" s="212">
        <v>2</v>
      </c>
      <c r="D44" s="213">
        <v>2500</v>
      </c>
      <c r="E44" s="213">
        <v>5000</v>
      </c>
    </row>
    <row r="45" spans="1:5" x14ac:dyDescent="0.25">
      <c r="A45" s="212" t="s">
        <v>1631</v>
      </c>
      <c r="B45" s="212" t="s">
        <v>154</v>
      </c>
      <c r="C45" s="212">
        <v>25</v>
      </c>
      <c r="D45" s="213">
        <v>30</v>
      </c>
      <c r="E45" s="213">
        <v>750</v>
      </c>
    </row>
    <row r="46" spans="1:5" x14ac:dyDescent="0.25">
      <c r="A46" s="212" t="s">
        <v>1632</v>
      </c>
      <c r="B46" s="212" t="s">
        <v>143</v>
      </c>
      <c r="C46" s="212">
        <v>10</v>
      </c>
      <c r="D46" s="213">
        <v>600</v>
      </c>
      <c r="E46" s="213">
        <v>6000</v>
      </c>
    </row>
    <row r="47" spans="1:5" x14ac:dyDescent="0.25">
      <c r="A47" s="212" t="s">
        <v>1633</v>
      </c>
      <c r="B47" s="212" t="s">
        <v>143</v>
      </c>
      <c r="C47" s="212">
        <v>14</v>
      </c>
      <c r="D47" s="213">
        <v>200</v>
      </c>
      <c r="E47" s="213">
        <v>2800</v>
      </c>
    </row>
    <row r="48" spans="1:5" x14ac:dyDescent="0.25">
      <c r="A48" s="212" t="s">
        <v>1634</v>
      </c>
      <c r="B48" s="212" t="s">
        <v>152</v>
      </c>
      <c r="C48" s="212">
        <v>1</v>
      </c>
      <c r="D48" s="213">
        <v>3000</v>
      </c>
      <c r="E48" s="213">
        <v>3000</v>
      </c>
    </row>
    <row r="49" spans="1:5" x14ac:dyDescent="0.25">
      <c r="A49" s="212" t="s">
        <v>1635</v>
      </c>
      <c r="B49" s="212" t="s">
        <v>143</v>
      </c>
      <c r="C49" s="212">
        <v>5</v>
      </c>
      <c r="D49" s="213">
        <v>750</v>
      </c>
      <c r="E49" s="213">
        <v>3750</v>
      </c>
    </row>
    <row r="50" spans="1:5" x14ac:dyDescent="0.25">
      <c r="A50" s="212" t="s">
        <v>1636</v>
      </c>
      <c r="B50" s="212" t="s">
        <v>143</v>
      </c>
      <c r="C50" s="212">
        <v>40</v>
      </c>
      <c r="D50" s="213">
        <v>425</v>
      </c>
      <c r="E50" s="213">
        <v>17000</v>
      </c>
    </row>
    <row r="51" spans="1:5" x14ac:dyDescent="0.25">
      <c r="A51" s="212" t="s">
        <v>1637</v>
      </c>
      <c r="B51" s="212" t="s">
        <v>145</v>
      </c>
      <c r="C51" s="212">
        <v>3</v>
      </c>
      <c r="D51" s="213">
        <v>222</v>
      </c>
      <c r="E51" s="213">
        <v>666</v>
      </c>
    </row>
    <row r="52" spans="1:5" x14ac:dyDescent="0.25">
      <c r="A52" s="212" t="s">
        <v>1638</v>
      </c>
      <c r="B52" s="212" t="s">
        <v>342</v>
      </c>
      <c r="C52" s="212">
        <v>1</v>
      </c>
      <c r="D52" s="213">
        <v>4050</v>
      </c>
      <c r="E52" s="213">
        <v>4050</v>
      </c>
    </row>
    <row r="53" spans="1:5" x14ac:dyDescent="0.25">
      <c r="A53" s="212" t="s">
        <v>1639</v>
      </c>
      <c r="B53" s="212" t="s">
        <v>145</v>
      </c>
      <c r="C53" s="212">
        <v>25</v>
      </c>
      <c r="D53" s="213">
        <v>150</v>
      </c>
      <c r="E53" s="213">
        <v>3750</v>
      </c>
    </row>
    <row r="54" spans="1:5" x14ac:dyDescent="0.25">
      <c r="A54" s="212" t="s">
        <v>1640</v>
      </c>
      <c r="B54" s="212" t="s">
        <v>143</v>
      </c>
      <c r="C54" s="212">
        <v>40</v>
      </c>
      <c r="D54" s="213">
        <v>425</v>
      </c>
      <c r="E54" s="213">
        <v>17000</v>
      </c>
    </row>
    <row r="55" spans="1:5" x14ac:dyDescent="0.25">
      <c r="A55" s="212" t="s">
        <v>1641</v>
      </c>
      <c r="B55" s="212" t="s">
        <v>145</v>
      </c>
      <c r="C55" s="212">
        <v>2</v>
      </c>
      <c r="D55" s="213">
        <v>1882</v>
      </c>
      <c r="E55" s="213">
        <v>3764</v>
      </c>
    </row>
    <row r="56" spans="1:5" x14ac:dyDescent="0.25">
      <c r="A56" s="212" t="s">
        <v>1642</v>
      </c>
      <c r="B56" s="212" t="s">
        <v>143</v>
      </c>
      <c r="C56" s="212">
        <v>10</v>
      </c>
      <c r="D56" s="213">
        <v>525</v>
      </c>
      <c r="E56" s="213">
        <v>5250</v>
      </c>
    </row>
    <row r="57" spans="1:5" x14ac:dyDescent="0.25">
      <c r="A57" s="212" t="s">
        <v>1643</v>
      </c>
      <c r="B57" s="212" t="s">
        <v>207</v>
      </c>
      <c r="C57" s="212">
        <v>110</v>
      </c>
      <c r="D57" s="213">
        <v>40</v>
      </c>
      <c r="E57" s="213">
        <v>4400</v>
      </c>
    </row>
    <row r="58" spans="1:5" x14ac:dyDescent="0.25">
      <c r="A58" s="212" t="s">
        <v>1644</v>
      </c>
      <c r="B58" s="212" t="s">
        <v>145</v>
      </c>
      <c r="C58" s="212">
        <v>4</v>
      </c>
      <c r="D58" s="213">
        <v>5767</v>
      </c>
      <c r="E58" s="213">
        <v>23068</v>
      </c>
    </row>
    <row r="59" spans="1:5" x14ac:dyDescent="0.25">
      <c r="A59" s="212" t="s">
        <v>1645</v>
      </c>
      <c r="B59" s="212" t="s">
        <v>154</v>
      </c>
      <c r="C59" s="212">
        <v>4</v>
      </c>
      <c r="D59" s="213">
        <v>450</v>
      </c>
      <c r="E59" s="213">
        <v>1800</v>
      </c>
    </row>
    <row r="60" spans="1:5" x14ac:dyDescent="0.25">
      <c r="A60" s="212" t="s">
        <v>1646</v>
      </c>
      <c r="B60" s="212" t="s">
        <v>145</v>
      </c>
      <c r="C60" s="212">
        <v>2</v>
      </c>
      <c r="D60" s="213">
        <v>4500</v>
      </c>
      <c r="E60" s="213">
        <v>9000</v>
      </c>
    </row>
    <row r="61" spans="1:5" x14ac:dyDescent="0.25">
      <c r="A61" s="212" t="s">
        <v>1647</v>
      </c>
      <c r="B61" s="212" t="s">
        <v>145</v>
      </c>
      <c r="C61" s="212">
        <v>1</v>
      </c>
      <c r="D61" s="213">
        <v>2698</v>
      </c>
      <c r="E61" s="213">
        <v>2698</v>
      </c>
    </row>
    <row r="62" spans="1:5" x14ac:dyDescent="0.25">
      <c r="A62" s="212" t="s">
        <v>1648</v>
      </c>
      <c r="B62" s="212" t="s">
        <v>143</v>
      </c>
      <c r="C62" s="212">
        <v>27</v>
      </c>
      <c r="D62" s="213">
        <v>450</v>
      </c>
      <c r="E62" s="213">
        <v>12150</v>
      </c>
    </row>
    <row r="63" spans="1:5" x14ac:dyDescent="0.25">
      <c r="A63" s="212" t="s">
        <v>1649</v>
      </c>
      <c r="B63" s="212" t="s">
        <v>140</v>
      </c>
      <c r="C63" s="212">
        <v>2</v>
      </c>
      <c r="D63" s="213">
        <v>689</v>
      </c>
      <c r="E63" s="213">
        <v>1378</v>
      </c>
    </row>
    <row r="64" spans="1:5" x14ac:dyDescent="0.25">
      <c r="A64" s="212" t="s">
        <v>1650</v>
      </c>
      <c r="B64" s="212" t="s">
        <v>145</v>
      </c>
      <c r="C64" s="212">
        <v>4</v>
      </c>
      <c r="D64" s="213">
        <v>480</v>
      </c>
      <c r="E64" s="213">
        <v>1920</v>
      </c>
    </row>
    <row r="65" spans="1:5" x14ac:dyDescent="0.25">
      <c r="A65" s="212" t="s">
        <v>1651</v>
      </c>
      <c r="B65" s="212" t="s">
        <v>152</v>
      </c>
      <c r="C65" s="212">
        <v>4</v>
      </c>
      <c r="D65" s="213">
        <v>1955</v>
      </c>
      <c r="E65" s="213">
        <v>7820</v>
      </c>
    </row>
    <row r="66" spans="1:5" x14ac:dyDescent="0.25">
      <c r="A66" s="212" t="s">
        <v>1652</v>
      </c>
      <c r="B66" s="212" t="s">
        <v>145</v>
      </c>
      <c r="C66" s="212">
        <v>3</v>
      </c>
      <c r="D66" s="213">
        <v>2293</v>
      </c>
      <c r="E66" s="213">
        <v>6879</v>
      </c>
    </row>
    <row r="67" spans="1:5" x14ac:dyDescent="0.25">
      <c r="A67" s="212" t="s">
        <v>1653</v>
      </c>
      <c r="B67" s="212" t="s">
        <v>145</v>
      </c>
      <c r="C67" s="212">
        <v>1</v>
      </c>
      <c r="D67" s="213">
        <v>5296</v>
      </c>
      <c r="E67" s="213">
        <v>5296</v>
      </c>
    </row>
    <row r="68" spans="1:5" x14ac:dyDescent="0.25">
      <c r="A68" s="212" t="s">
        <v>1654</v>
      </c>
      <c r="B68" s="212" t="s">
        <v>143</v>
      </c>
      <c r="C68" s="212">
        <v>85</v>
      </c>
      <c r="D68" s="213">
        <v>500</v>
      </c>
      <c r="E68" s="213">
        <v>42500</v>
      </c>
    </row>
    <row r="69" spans="1:5" x14ac:dyDescent="0.25">
      <c r="A69" s="212" t="s">
        <v>1655</v>
      </c>
      <c r="B69" s="212" t="s">
        <v>145</v>
      </c>
      <c r="C69" s="212">
        <v>8</v>
      </c>
      <c r="D69" s="213">
        <v>314</v>
      </c>
      <c r="E69" s="213">
        <v>2512</v>
      </c>
    </row>
    <row r="70" spans="1:5" x14ac:dyDescent="0.25">
      <c r="A70" s="212" t="s">
        <v>1656</v>
      </c>
      <c r="B70" s="212" t="s">
        <v>145</v>
      </c>
      <c r="C70" s="212">
        <v>2</v>
      </c>
      <c r="D70" s="213">
        <v>365</v>
      </c>
      <c r="E70" s="213">
        <v>730</v>
      </c>
    </row>
    <row r="71" spans="1:5" x14ac:dyDescent="0.25">
      <c r="A71" s="212" t="s">
        <v>1657</v>
      </c>
      <c r="B71" s="212" t="s">
        <v>145</v>
      </c>
      <c r="C71" s="212">
        <v>1</v>
      </c>
      <c r="D71" s="213">
        <v>8965</v>
      </c>
      <c r="E71" s="213">
        <v>8965</v>
      </c>
    </row>
    <row r="72" spans="1:5" x14ac:dyDescent="0.25">
      <c r="A72" s="212" t="s">
        <v>1658</v>
      </c>
      <c r="B72" s="212" t="s">
        <v>145</v>
      </c>
      <c r="C72" s="212">
        <v>2</v>
      </c>
      <c r="D72" s="213">
        <v>3111</v>
      </c>
      <c r="E72" s="213">
        <v>6222</v>
      </c>
    </row>
    <row r="73" spans="1:5" x14ac:dyDescent="0.25">
      <c r="A73" s="212" t="s">
        <v>1659</v>
      </c>
      <c r="B73" s="212" t="s">
        <v>154</v>
      </c>
      <c r="C73" s="212">
        <v>23</v>
      </c>
      <c r="D73" s="213">
        <v>150</v>
      </c>
      <c r="E73" s="213">
        <v>3450</v>
      </c>
    </row>
    <row r="74" spans="1:5" x14ac:dyDescent="0.25">
      <c r="A74" s="212" t="s">
        <v>1660</v>
      </c>
      <c r="B74" s="212" t="s">
        <v>145</v>
      </c>
      <c r="C74" s="212">
        <v>8</v>
      </c>
      <c r="D74" s="213">
        <v>260</v>
      </c>
      <c r="E74" s="213">
        <v>2080</v>
      </c>
    </row>
    <row r="75" spans="1:5" x14ac:dyDescent="0.25">
      <c r="A75" s="212" t="s">
        <v>1661</v>
      </c>
      <c r="B75" s="212" t="s">
        <v>145</v>
      </c>
      <c r="C75" s="212">
        <v>8</v>
      </c>
      <c r="D75" s="213">
        <v>390</v>
      </c>
      <c r="E75" s="213">
        <v>3120</v>
      </c>
    </row>
    <row r="76" spans="1:5" x14ac:dyDescent="0.25">
      <c r="A76" s="212" t="s">
        <v>1662</v>
      </c>
      <c r="B76" s="212" t="s">
        <v>145</v>
      </c>
      <c r="C76" s="212">
        <v>8</v>
      </c>
      <c r="D76" s="213">
        <v>470</v>
      </c>
      <c r="E76" s="213">
        <v>3760</v>
      </c>
    </row>
    <row r="77" spans="1:5" x14ac:dyDescent="0.25">
      <c r="A77" s="212" t="s">
        <v>1663</v>
      </c>
      <c r="B77" s="212" t="s">
        <v>145</v>
      </c>
      <c r="C77" s="212">
        <v>8</v>
      </c>
      <c r="D77" s="213">
        <v>130</v>
      </c>
      <c r="E77" s="213">
        <v>1040</v>
      </c>
    </row>
    <row r="78" spans="1:5" x14ac:dyDescent="0.25">
      <c r="A78" s="212" t="s">
        <v>1664</v>
      </c>
      <c r="B78" s="212" t="s">
        <v>145</v>
      </c>
      <c r="C78" s="212">
        <v>8</v>
      </c>
      <c r="D78" s="213">
        <v>378</v>
      </c>
      <c r="E78" s="213">
        <v>3024</v>
      </c>
    </row>
    <row r="79" spans="1:5" x14ac:dyDescent="0.25">
      <c r="A79" s="212" t="s">
        <v>1665</v>
      </c>
      <c r="B79" s="212" t="s">
        <v>145</v>
      </c>
      <c r="C79" s="212">
        <v>8</v>
      </c>
      <c r="D79" s="213">
        <v>278</v>
      </c>
      <c r="E79" s="213">
        <v>2224</v>
      </c>
    </row>
    <row r="80" spans="1:5" x14ac:dyDescent="0.25">
      <c r="A80" s="212" t="s">
        <v>1666</v>
      </c>
      <c r="B80" s="212" t="s">
        <v>145</v>
      </c>
      <c r="C80" s="212">
        <v>8</v>
      </c>
      <c r="D80" s="213">
        <v>185</v>
      </c>
      <c r="E80" s="213">
        <v>1480</v>
      </c>
    </row>
    <row r="81" spans="1:5" x14ac:dyDescent="0.25">
      <c r="A81" s="212" t="s">
        <v>1667</v>
      </c>
      <c r="B81" s="212" t="s">
        <v>145</v>
      </c>
      <c r="C81" s="212">
        <v>20</v>
      </c>
      <c r="D81" s="213">
        <v>146</v>
      </c>
      <c r="E81" s="213">
        <v>2920</v>
      </c>
    </row>
    <row r="82" spans="1:5" x14ac:dyDescent="0.25">
      <c r="A82" s="212" t="s">
        <v>1668</v>
      </c>
      <c r="B82" s="212" t="s">
        <v>145</v>
      </c>
      <c r="C82" s="212">
        <v>3</v>
      </c>
      <c r="D82" s="213">
        <v>1737</v>
      </c>
      <c r="E82" s="213">
        <v>5211</v>
      </c>
    </row>
    <row r="83" spans="1:5" x14ac:dyDescent="0.25">
      <c r="A83" s="212" t="s">
        <v>1669</v>
      </c>
      <c r="B83" s="212" t="s">
        <v>152</v>
      </c>
      <c r="C83" s="212">
        <v>1</v>
      </c>
      <c r="D83" s="213">
        <v>3000</v>
      </c>
      <c r="E83" s="213">
        <v>3000</v>
      </c>
    </row>
    <row r="84" spans="1:5" x14ac:dyDescent="0.25">
      <c r="A84" s="212" t="s">
        <v>1670</v>
      </c>
      <c r="B84" s="212" t="s">
        <v>143</v>
      </c>
      <c r="C84" s="212">
        <v>3</v>
      </c>
      <c r="D84" s="213">
        <v>500</v>
      </c>
      <c r="E84" s="213">
        <v>1500</v>
      </c>
    </row>
    <row r="85" spans="1:5" x14ac:dyDescent="0.25">
      <c r="A85" s="212" t="s">
        <v>1671</v>
      </c>
      <c r="B85" s="212" t="s">
        <v>143</v>
      </c>
      <c r="C85" s="212">
        <v>8</v>
      </c>
      <c r="D85" s="213">
        <v>175</v>
      </c>
      <c r="E85" s="213">
        <v>1400</v>
      </c>
    </row>
    <row r="86" spans="1:5" x14ac:dyDescent="0.25">
      <c r="A86" s="212" t="s">
        <v>1672</v>
      </c>
      <c r="B86" s="212" t="s">
        <v>145</v>
      </c>
      <c r="C86" s="212">
        <v>2</v>
      </c>
      <c r="D86" s="213">
        <v>1585</v>
      </c>
      <c r="E86" s="213">
        <v>3170</v>
      </c>
    </row>
    <row r="87" spans="1:5" x14ac:dyDescent="0.25">
      <c r="A87" s="212" t="s">
        <v>1673</v>
      </c>
      <c r="B87" s="212" t="s">
        <v>143</v>
      </c>
      <c r="C87" s="212">
        <v>9</v>
      </c>
      <c r="D87" s="213">
        <v>500</v>
      </c>
      <c r="E87" s="213">
        <v>4500</v>
      </c>
    </row>
    <row r="88" spans="1:5" x14ac:dyDescent="0.25">
      <c r="A88" s="212" t="s">
        <v>1674</v>
      </c>
      <c r="B88" s="212" t="s">
        <v>223</v>
      </c>
      <c r="C88" s="212">
        <v>4</v>
      </c>
      <c r="D88" s="213">
        <v>492</v>
      </c>
      <c r="E88" s="213">
        <v>1968</v>
      </c>
    </row>
    <row r="89" spans="1:5" x14ac:dyDescent="0.25">
      <c r="A89" s="212" t="s">
        <v>1675</v>
      </c>
      <c r="B89" s="212" t="s">
        <v>145</v>
      </c>
      <c r="C89" s="212">
        <v>2</v>
      </c>
      <c r="D89" s="213">
        <v>1537</v>
      </c>
      <c r="E89" s="213">
        <v>3074</v>
      </c>
    </row>
    <row r="90" spans="1:5" x14ac:dyDescent="0.25">
      <c r="A90" s="212" t="s">
        <v>1676</v>
      </c>
      <c r="B90" s="212" t="s">
        <v>145</v>
      </c>
      <c r="C90" s="212">
        <v>2</v>
      </c>
      <c r="D90" s="212">
        <v>400</v>
      </c>
      <c r="E90" s="213">
        <v>800</v>
      </c>
    </row>
    <row r="91" spans="1:5" x14ac:dyDescent="0.25">
      <c r="A91" s="212" t="s">
        <v>1677</v>
      </c>
      <c r="B91" s="212" t="s">
        <v>207</v>
      </c>
      <c r="C91" s="212">
        <v>1</v>
      </c>
      <c r="D91" s="213">
        <v>2000</v>
      </c>
      <c r="E91" s="213">
        <v>2000</v>
      </c>
    </row>
    <row r="92" spans="1:5" x14ac:dyDescent="0.25">
      <c r="A92" s="212" t="s">
        <v>1678</v>
      </c>
      <c r="B92" s="212" t="s">
        <v>145</v>
      </c>
      <c r="C92" s="212">
        <v>4</v>
      </c>
      <c r="D92" s="213">
        <v>1651</v>
      </c>
      <c r="E92" s="213">
        <v>6604</v>
      </c>
    </row>
    <row r="93" spans="1:5" x14ac:dyDescent="0.25">
      <c r="A93" s="212" t="s">
        <v>1679</v>
      </c>
      <c r="B93" s="212" t="s">
        <v>152</v>
      </c>
      <c r="C93" s="212">
        <v>10</v>
      </c>
      <c r="D93" s="213">
        <v>3000</v>
      </c>
      <c r="E93" s="213">
        <v>30000</v>
      </c>
    </row>
    <row r="94" spans="1:5" x14ac:dyDescent="0.25">
      <c r="A94" s="212" t="s">
        <v>1680</v>
      </c>
      <c r="B94" s="212" t="s">
        <v>145</v>
      </c>
      <c r="C94" s="212">
        <v>1</v>
      </c>
      <c r="D94" s="213">
        <v>5605</v>
      </c>
      <c r="E94" s="213">
        <v>5605</v>
      </c>
    </row>
    <row r="95" spans="1:5" x14ac:dyDescent="0.25">
      <c r="A95" s="212" t="s">
        <v>1681</v>
      </c>
      <c r="B95" s="212" t="s">
        <v>143</v>
      </c>
      <c r="C95" s="212">
        <v>4</v>
      </c>
      <c r="D95" s="212">
        <v>300</v>
      </c>
      <c r="E95" s="213">
        <v>1200</v>
      </c>
    </row>
    <row r="96" spans="1:5" x14ac:dyDescent="0.25">
      <c r="A96" s="212" t="s">
        <v>1682</v>
      </c>
      <c r="B96" s="212" t="s">
        <v>145</v>
      </c>
      <c r="C96" s="212">
        <v>2</v>
      </c>
      <c r="D96" s="213">
        <v>3000</v>
      </c>
      <c r="E96" s="213">
        <v>6000</v>
      </c>
    </row>
    <row r="97" spans="1:5" x14ac:dyDescent="0.25">
      <c r="A97" s="212" t="s">
        <v>1683</v>
      </c>
      <c r="B97" s="212" t="s">
        <v>143</v>
      </c>
      <c r="C97" s="212">
        <v>200</v>
      </c>
      <c r="D97" s="212">
        <v>450</v>
      </c>
      <c r="E97" s="213">
        <v>90000</v>
      </c>
    </row>
    <row r="98" spans="1:5" x14ac:dyDescent="0.25">
      <c r="A98" s="212" t="s">
        <v>1684</v>
      </c>
      <c r="B98" s="212" t="s">
        <v>145</v>
      </c>
      <c r="C98" s="212">
        <v>4</v>
      </c>
      <c r="D98" s="213">
        <v>1029</v>
      </c>
      <c r="E98" s="213">
        <v>4116</v>
      </c>
    </row>
    <row r="99" spans="1:5" x14ac:dyDescent="0.25">
      <c r="A99" s="212" t="s">
        <v>1685</v>
      </c>
      <c r="B99" s="212" t="s">
        <v>145</v>
      </c>
      <c r="C99" s="212">
        <v>2</v>
      </c>
      <c r="D99" s="213">
        <v>3390</v>
      </c>
      <c r="E99" s="213">
        <v>6780</v>
      </c>
    </row>
    <row r="100" spans="1:5" ht="18.75" x14ac:dyDescent="0.3">
      <c r="A100" s="322" t="s">
        <v>101</v>
      </c>
      <c r="B100" s="323"/>
      <c r="C100" s="212"/>
      <c r="D100" s="212"/>
      <c r="E100" s="233">
        <f>SUM(E2:E99)</f>
        <v>711979</v>
      </c>
    </row>
  </sheetData>
  <mergeCells count="2">
    <mergeCell ref="A1:E1"/>
    <mergeCell ref="A100:B100"/>
  </mergeCells>
  <hyperlinks>
    <hyperlink ref="E100" location="APP!A1" display="APP!A1"/>
  </hyperlinks>
  <pageMargins left="0.25" right="0.25" top="0.75" bottom="0.75" header="0.3" footer="0.3"/>
  <pageSetup paperSize="10000" scale="89" fitToHeight="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selection activeCell="E10" sqref="E10"/>
    </sheetView>
  </sheetViews>
  <sheetFormatPr defaultRowHeight="15" x14ac:dyDescent="0.25"/>
  <cols>
    <col min="1" max="1" width="47" bestFit="1" customWidth="1"/>
    <col min="2" max="2" width="5.85546875" bestFit="1" customWidth="1"/>
    <col min="3" max="3" width="13.85546875" bestFit="1" customWidth="1"/>
    <col min="4" max="4" width="10.140625" bestFit="1" customWidth="1"/>
    <col min="5" max="5" width="16.42578125" bestFit="1" customWidth="1"/>
    <col min="6" max="6" width="0" hidden="1" customWidth="1"/>
    <col min="7" max="7" width="11.7109375" hidden="1" customWidth="1"/>
    <col min="8" max="8" width="0" hidden="1" customWidth="1"/>
    <col min="9" max="9" width="11.7109375" hidden="1" customWidth="1"/>
    <col min="10" max="10" width="0" hidden="1" customWidth="1"/>
    <col min="11" max="11" width="11.28515625" hidden="1" customWidth="1"/>
    <col min="12" max="12" width="0" hidden="1" customWidth="1"/>
    <col min="13" max="13" width="11.7109375" hidden="1" customWidth="1"/>
    <col min="14" max="14" width="4.28515625" customWidth="1"/>
    <col min="15" max="15" width="35.28515625" bestFit="1" customWidth="1"/>
    <col min="16" max="16" width="31.28515625" bestFit="1" customWidth="1"/>
    <col min="17" max="17" width="11.7109375" bestFit="1" customWidth="1"/>
  </cols>
  <sheetData>
    <row r="1" spans="1:17" ht="21" x14ac:dyDescent="0.35">
      <c r="A1" s="319" t="s">
        <v>124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8" t="s">
        <v>1017</v>
      </c>
      <c r="P2" s="212" t="s">
        <v>1018</v>
      </c>
      <c r="Q2" s="213">
        <v>405350</v>
      </c>
    </row>
    <row r="3" spans="1:17" x14ac:dyDescent="0.25">
      <c r="A3" s="212" t="s">
        <v>1011</v>
      </c>
      <c r="B3" s="212" t="s">
        <v>145</v>
      </c>
      <c r="C3" s="212">
        <v>15</v>
      </c>
      <c r="D3" s="213">
        <v>500</v>
      </c>
      <c r="E3" s="213">
        <v>7500</v>
      </c>
      <c r="F3" s="212">
        <v>15</v>
      </c>
      <c r="G3" s="213">
        <v>7500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1019</v>
      </c>
      <c r="P3" s="212" t="s">
        <v>748</v>
      </c>
      <c r="Q3" s="213">
        <v>3240000</v>
      </c>
    </row>
    <row r="4" spans="1:17" x14ac:dyDescent="0.25">
      <c r="A4" s="212" t="s">
        <v>1016</v>
      </c>
      <c r="B4" s="212" t="s">
        <v>1012</v>
      </c>
      <c r="C4" s="215">
        <v>3685</v>
      </c>
      <c r="D4" s="213">
        <v>110</v>
      </c>
      <c r="E4" s="213">
        <v>405350</v>
      </c>
      <c r="F4" s="212">
        <v>3685</v>
      </c>
      <c r="G4" s="213">
        <v>405350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500</v>
      </c>
      <c r="P4" s="212" t="s">
        <v>747</v>
      </c>
      <c r="Q4" s="213">
        <v>13000</v>
      </c>
    </row>
    <row r="5" spans="1:17" x14ac:dyDescent="0.25">
      <c r="A5" s="212" t="s">
        <v>1013</v>
      </c>
      <c r="B5" s="212" t="s">
        <v>145</v>
      </c>
      <c r="C5" s="212">
        <v>60</v>
      </c>
      <c r="D5" s="213">
        <v>200</v>
      </c>
      <c r="E5" s="213">
        <v>12000</v>
      </c>
      <c r="F5" s="212">
        <v>60</v>
      </c>
      <c r="G5" s="213">
        <v>12000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1020</v>
      </c>
      <c r="P5" s="212" t="s">
        <v>746</v>
      </c>
      <c r="Q5" s="213">
        <v>34375</v>
      </c>
    </row>
    <row r="6" spans="1:17" x14ac:dyDescent="0.25">
      <c r="A6" s="212" t="s">
        <v>1719</v>
      </c>
      <c r="B6" s="212" t="s">
        <v>1012</v>
      </c>
      <c r="C6" s="215">
        <v>21600</v>
      </c>
      <c r="D6" s="213">
        <v>150</v>
      </c>
      <c r="E6" s="213">
        <f>C6*D6</f>
        <v>3240000</v>
      </c>
      <c r="F6" s="212">
        <v>0</v>
      </c>
      <c r="G6" s="213">
        <v>0</v>
      </c>
      <c r="H6" s="215">
        <v>12000</v>
      </c>
      <c r="I6" s="213">
        <v>1800000</v>
      </c>
      <c r="J6" s="212">
        <v>0</v>
      </c>
      <c r="K6" s="212">
        <v>0</v>
      </c>
      <c r="L6" s="212">
        <v>0</v>
      </c>
      <c r="M6" s="212">
        <v>0</v>
      </c>
    </row>
    <row r="7" spans="1:17" x14ac:dyDescent="0.25">
      <c r="A7" s="212" t="s">
        <v>1014</v>
      </c>
      <c r="B7" s="212" t="s">
        <v>145</v>
      </c>
      <c r="C7" s="212">
        <v>175</v>
      </c>
      <c r="D7" s="213">
        <v>25</v>
      </c>
      <c r="E7" s="213">
        <v>4375</v>
      </c>
      <c r="F7" s="212">
        <v>175</v>
      </c>
      <c r="G7" s="213">
        <v>4375</v>
      </c>
      <c r="H7" s="212">
        <v>0</v>
      </c>
      <c r="I7" s="213">
        <v>0</v>
      </c>
      <c r="J7" s="212">
        <v>0</v>
      </c>
      <c r="K7" s="213">
        <v>0</v>
      </c>
      <c r="L7" s="212">
        <v>0</v>
      </c>
      <c r="M7" s="212">
        <v>0</v>
      </c>
    </row>
    <row r="8" spans="1:17" x14ac:dyDescent="0.25">
      <c r="A8" s="212" t="s">
        <v>1015</v>
      </c>
      <c r="B8" s="212" t="s">
        <v>145</v>
      </c>
      <c r="C8" s="212">
        <v>175</v>
      </c>
      <c r="D8" s="213">
        <v>20</v>
      </c>
      <c r="E8" s="213">
        <v>3500</v>
      </c>
      <c r="F8" s="212">
        <v>175</v>
      </c>
      <c r="G8" s="213">
        <v>3500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</row>
    <row r="9" spans="1:17" x14ac:dyDescent="0.25">
      <c r="A9" s="212" t="s">
        <v>981</v>
      </c>
      <c r="B9" s="212" t="s">
        <v>425</v>
      </c>
      <c r="C9" s="212">
        <v>2</v>
      </c>
      <c r="D9" s="213">
        <v>10000</v>
      </c>
      <c r="E9" s="213">
        <v>20000</v>
      </c>
      <c r="F9" s="212">
        <v>2</v>
      </c>
      <c r="G9" s="213">
        <v>20000</v>
      </c>
      <c r="H9" s="212">
        <v>0</v>
      </c>
      <c r="I9" s="213">
        <v>0</v>
      </c>
      <c r="J9" s="212">
        <v>0</v>
      </c>
      <c r="K9" s="212">
        <v>0</v>
      </c>
      <c r="L9" s="212">
        <v>0</v>
      </c>
      <c r="M9" s="212">
        <v>0</v>
      </c>
    </row>
    <row r="10" spans="1:17" ht="18.75" x14ac:dyDescent="0.3">
      <c r="A10" s="322" t="s">
        <v>101</v>
      </c>
      <c r="B10" s="323"/>
      <c r="C10" s="212"/>
      <c r="D10" s="212"/>
      <c r="E10" s="233">
        <f>SUM(E2:E9)</f>
        <v>3692725</v>
      </c>
      <c r="F10" s="212"/>
      <c r="G10" s="212"/>
      <c r="H10" s="212"/>
      <c r="I10" s="212"/>
      <c r="J10" s="212"/>
      <c r="K10" s="212"/>
      <c r="L10" s="212"/>
      <c r="M10" s="212"/>
    </row>
  </sheetData>
  <mergeCells count="2">
    <mergeCell ref="A1:M1"/>
    <mergeCell ref="A10:B10"/>
  </mergeCells>
  <hyperlinks>
    <hyperlink ref="E10" location="APP!A1" display="APP!A1"/>
  </hyperlinks>
  <pageMargins left="0.25" right="0.25" top="0.75" bottom="0.75" header="0.3" footer="0.3"/>
  <pageSetup paperSize="14" scale="84" fitToHeight="0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E5" sqref="E5"/>
    </sheetView>
  </sheetViews>
  <sheetFormatPr defaultRowHeight="15" x14ac:dyDescent="0.25"/>
  <cols>
    <col min="1" max="1" width="48.85546875" style="226" customWidth="1"/>
    <col min="2" max="2" width="31.28515625" bestFit="1" customWidth="1"/>
    <col min="3" max="3" width="13.85546875" bestFit="1" customWidth="1"/>
    <col min="4" max="4" width="10.140625" bestFit="1" customWidth="1"/>
    <col min="5" max="5" width="16.42578125" bestFit="1" customWidth="1"/>
    <col min="7" max="7" width="55.71093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122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1021</v>
      </c>
      <c r="H2" s="212" t="s">
        <v>755</v>
      </c>
      <c r="I2" s="213">
        <v>127910</v>
      </c>
    </row>
    <row r="3" spans="1:9" ht="30" x14ac:dyDescent="0.25">
      <c r="A3" s="218" t="s">
        <v>1021</v>
      </c>
      <c r="B3" s="212" t="s">
        <v>425</v>
      </c>
      <c r="C3" s="212">
        <v>1</v>
      </c>
      <c r="D3" s="213">
        <v>127910</v>
      </c>
      <c r="E3" s="213">
        <v>127910</v>
      </c>
      <c r="G3" s="212" t="s">
        <v>1024</v>
      </c>
      <c r="H3" s="212" t="s">
        <v>755</v>
      </c>
      <c r="I3" s="213">
        <v>39047.919999999998</v>
      </c>
    </row>
    <row r="4" spans="1:9" ht="30" x14ac:dyDescent="0.25">
      <c r="A4" s="218" t="s">
        <v>1023</v>
      </c>
      <c r="B4" s="212" t="s">
        <v>425</v>
      </c>
      <c r="C4" s="212">
        <v>1</v>
      </c>
      <c r="D4" s="213">
        <v>39047.919999999998</v>
      </c>
      <c r="E4" s="213">
        <v>39047.919999999998</v>
      </c>
    </row>
    <row r="5" spans="1:9" ht="18.75" x14ac:dyDescent="0.3">
      <c r="A5" s="322" t="s">
        <v>101</v>
      </c>
      <c r="B5" s="323"/>
      <c r="C5" s="212"/>
      <c r="D5" s="212"/>
      <c r="E5" s="233">
        <f>SUM(E2:E4)</f>
        <v>166957.91999999998</v>
      </c>
    </row>
  </sheetData>
  <mergeCells count="2">
    <mergeCell ref="A1:E1"/>
    <mergeCell ref="A5:B5"/>
  </mergeCells>
  <hyperlinks>
    <hyperlink ref="E5" location="APP!A1" display="APP!A1"/>
  </hyperlinks>
  <pageMargins left="0.25" right="0.25" top="0.75" bottom="0.75" header="0.3" footer="0.3"/>
  <pageSetup paperSize="10000" scale="79" fitToHeight="0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E6" sqref="E6"/>
    </sheetView>
  </sheetViews>
  <sheetFormatPr defaultRowHeight="15" x14ac:dyDescent="0.25"/>
  <cols>
    <col min="1" max="1" width="43.85546875" style="226" customWidth="1"/>
    <col min="2" max="2" width="18" customWidth="1"/>
    <col min="3" max="3" width="13.85546875" bestFit="1" customWidth="1"/>
    <col min="4" max="4" width="11.7109375" bestFit="1" customWidth="1"/>
    <col min="5" max="5" width="16.42578125" bestFit="1" customWidth="1"/>
    <col min="7" max="7" width="55.7109375" customWidth="1"/>
    <col min="8" max="8" width="31.28515625" bestFit="1" customWidth="1"/>
    <col min="9" max="9" width="11.7109375" bestFit="1" customWidth="1"/>
  </cols>
  <sheetData>
    <row r="1" spans="1:9" ht="21" x14ac:dyDescent="0.35">
      <c r="A1" s="319" t="s">
        <v>703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1025</v>
      </c>
      <c r="H2" s="212" t="s">
        <v>755</v>
      </c>
      <c r="I2" s="213">
        <v>150000</v>
      </c>
    </row>
    <row r="3" spans="1:9" ht="30" x14ac:dyDescent="0.25">
      <c r="A3" s="218" t="s">
        <v>1026</v>
      </c>
      <c r="B3" s="212" t="s">
        <v>425</v>
      </c>
      <c r="C3" s="212">
        <v>1</v>
      </c>
      <c r="D3" s="213">
        <v>2720000</v>
      </c>
      <c r="E3" s="213">
        <v>2720000</v>
      </c>
      <c r="G3" s="212" t="s">
        <v>1028</v>
      </c>
      <c r="H3" s="212" t="s">
        <v>964</v>
      </c>
      <c r="I3" s="213">
        <v>3020000</v>
      </c>
    </row>
    <row r="4" spans="1:9" ht="30" x14ac:dyDescent="0.25">
      <c r="A4" s="218" t="s">
        <v>1027</v>
      </c>
      <c r="B4" s="212" t="s">
        <v>425</v>
      </c>
      <c r="C4" s="212">
        <v>1</v>
      </c>
      <c r="D4" s="213">
        <v>300000</v>
      </c>
      <c r="E4" s="213">
        <v>300000</v>
      </c>
    </row>
    <row r="5" spans="1:9" x14ac:dyDescent="0.25">
      <c r="A5" s="218" t="s">
        <v>1025</v>
      </c>
      <c r="B5" s="212" t="s">
        <v>425</v>
      </c>
      <c r="C5" s="212">
        <v>1</v>
      </c>
      <c r="D5" s="213">
        <v>150000</v>
      </c>
      <c r="E5" s="213">
        <v>150000</v>
      </c>
    </row>
    <row r="6" spans="1:9" ht="18.75" x14ac:dyDescent="0.3">
      <c r="A6" s="322" t="s">
        <v>101</v>
      </c>
      <c r="B6" s="323"/>
      <c r="C6" s="212"/>
      <c r="D6" s="212"/>
      <c r="E6" s="233">
        <f>SUM(E2:E5)</f>
        <v>3170000</v>
      </c>
    </row>
  </sheetData>
  <mergeCells count="2">
    <mergeCell ref="A1:E1"/>
    <mergeCell ref="A6:B6"/>
  </mergeCells>
  <hyperlinks>
    <hyperlink ref="E6" location="APP!A1" display="APP!A1"/>
  </hyperlinks>
  <pageMargins left="0.25" right="0.25" top="0.75" bottom="0.75" header="0.3" footer="0.3"/>
  <pageSetup paperSize="10000" scale="86" fitToHeight="0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E9" sqref="E9"/>
    </sheetView>
  </sheetViews>
  <sheetFormatPr defaultRowHeight="15" x14ac:dyDescent="0.25"/>
  <cols>
    <col min="1" max="1" width="43.85546875" style="226" customWidth="1"/>
    <col min="3" max="3" width="13.85546875" bestFit="1" customWidth="1"/>
    <col min="4" max="4" width="10.140625" bestFit="1" customWidth="1"/>
    <col min="5" max="5" width="16.42578125" bestFit="1" customWidth="1"/>
    <col min="7" max="7" width="55.71093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118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1034</v>
      </c>
      <c r="H2" s="212" t="s">
        <v>748</v>
      </c>
      <c r="I2" s="213">
        <v>20000</v>
      </c>
    </row>
    <row r="3" spans="1:9" ht="30" x14ac:dyDescent="0.25">
      <c r="A3" s="218" t="s">
        <v>1030</v>
      </c>
      <c r="B3" s="212" t="s">
        <v>425</v>
      </c>
      <c r="C3" s="212">
        <v>12</v>
      </c>
      <c r="D3" s="213">
        <v>39600</v>
      </c>
      <c r="E3" s="213">
        <v>475200</v>
      </c>
      <c r="G3" s="212" t="s">
        <v>1035</v>
      </c>
      <c r="H3" s="212" t="s">
        <v>1036</v>
      </c>
      <c r="I3" s="213">
        <v>757040</v>
      </c>
    </row>
    <row r="4" spans="1:9" ht="30" x14ac:dyDescent="0.25">
      <c r="A4" s="218" t="s">
        <v>1031</v>
      </c>
      <c r="B4" s="212" t="s">
        <v>425</v>
      </c>
      <c r="C4" s="212">
        <v>12</v>
      </c>
      <c r="D4" s="213">
        <v>22000</v>
      </c>
      <c r="E4" s="213">
        <v>264000</v>
      </c>
      <c r="G4" s="212" t="s">
        <v>1037</v>
      </c>
      <c r="H4" s="212" t="s">
        <v>743</v>
      </c>
      <c r="I4" s="213">
        <v>3450</v>
      </c>
    </row>
    <row r="5" spans="1:9" x14ac:dyDescent="0.25">
      <c r="A5" s="218" t="s">
        <v>1029</v>
      </c>
      <c r="B5" s="212" t="s">
        <v>495</v>
      </c>
      <c r="C5" s="212">
        <v>100</v>
      </c>
      <c r="D5" s="213">
        <v>200</v>
      </c>
      <c r="E5" s="213">
        <v>20000</v>
      </c>
    </row>
    <row r="6" spans="1:9" x14ac:dyDescent="0.25">
      <c r="A6" s="218" t="s">
        <v>496</v>
      </c>
      <c r="B6" s="212" t="s">
        <v>145</v>
      </c>
      <c r="C6" s="212">
        <v>10</v>
      </c>
      <c r="D6" s="213">
        <v>345</v>
      </c>
      <c r="E6" s="213">
        <v>3450</v>
      </c>
    </row>
    <row r="7" spans="1:9" x14ac:dyDescent="0.25">
      <c r="A7" s="218" t="s">
        <v>1032</v>
      </c>
      <c r="B7" s="212" t="s">
        <v>142</v>
      </c>
      <c r="C7" s="212">
        <v>8</v>
      </c>
      <c r="D7" s="213">
        <v>1000</v>
      </c>
      <c r="E7" s="213">
        <v>8000</v>
      </c>
    </row>
    <row r="8" spans="1:9" x14ac:dyDescent="0.25">
      <c r="A8" s="218" t="s">
        <v>1033</v>
      </c>
      <c r="B8" s="212" t="s">
        <v>142</v>
      </c>
      <c r="C8" s="212">
        <v>8</v>
      </c>
      <c r="D8" s="213">
        <v>1230</v>
      </c>
      <c r="E8" s="213">
        <v>9840</v>
      </c>
    </row>
    <row r="9" spans="1:9" ht="18.75" x14ac:dyDescent="0.3">
      <c r="A9" s="322" t="s">
        <v>101</v>
      </c>
      <c r="B9" s="323"/>
      <c r="C9" s="212"/>
      <c r="D9" s="212"/>
      <c r="E9" s="233">
        <f>SUM(E2:E8)</f>
        <v>780490</v>
      </c>
    </row>
  </sheetData>
  <mergeCells count="2">
    <mergeCell ref="A1:E1"/>
    <mergeCell ref="A9:B9"/>
  </mergeCells>
  <hyperlinks>
    <hyperlink ref="E9" location="APP!A1" display="APP!A1"/>
  </hyperlinks>
  <pageMargins left="0.25" right="0.25" top="0.75" bottom="0.75" header="0.3" footer="0.3"/>
  <pageSetup paperSize="10000" scale="91" fitToHeight="0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E7" sqref="E7"/>
    </sheetView>
  </sheetViews>
  <sheetFormatPr defaultRowHeight="15" x14ac:dyDescent="0.25"/>
  <cols>
    <col min="1" max="1" width="43.85546875" customWidth="1"/>
    <col min="2" max="2" width="19.7109375" customWidth="1"/>
    <col min="3" max="3" width="13.85546875" bestFit="1" customWidth="1"/>
    <col min="4" max="4" width="10.140625" bestFit="1" customWidth="1"/>
    <col min="5" max="5" width="16.42578125" bestFit="1" customWidth="1"/>
    <col min="7" max="7" width="45.855468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699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1042</v>
      </c>
      <c r="H2" s="212" t="s">
        <v>747</v>
      </c>
      <c r="I2" s="213">
        <v>50000</v>
      </c>
    </row>
    <row r="3" spans="1:9" x14ac:dyDescent="0.25">
      <c r="A3" s="212" t="s">
        <v>1038</v>
      </c>
      <c r="B3" s="212" t="s">
        <v>425</v>
      </c>
      <c r="C3" s="212">
        <v>1</v>
      </c>
      <c r="D3" s="213">
        <v>295022</v>
      </c>
      <c r="E3" s="213">
        <v>295022</v>
      </c>
      <c r="G3" s="212" t="s">
        <v>1042</v>
      </c>
      <c r="H3" s="212" t="s">
        <v>746</v>
      </c>
      <c r="I3" s="213">
        <v>100000</v>
      </c>
    </row>
    <row r="4" spans="1:9" x14ac:dyDescent="0.25">
      <c r="A4" s="212" t="s">
        <v>1039</v>
      </c>
      <c r="B4" s="212" t="s">
        <v>425</v>
      </c>
      <c r="C4" s="212">
        <v>3</v>
      </c>
      <c r="D4" s="213">
        <v>50000</v>
      </c>
      <c r="E4" s="213">
        <v>150000</v>
      </c>
      <c r="G4" s="212" t="s">
        <v>1041</v>
      </c>
      <c r="H4" s="212" t="s">
        <v>755</v>
      </c>
      <c r="I4" s="213">
        <v>350000</v>
      </c>
    </row>
    <row r="5" spans="1:9" x14ac:dyDescent="0.25">
      <c r="A5" s="212" t="s">
        <v>1040</v>
      </c>
      <c r="B5" s="212" t="s">
        <v>425</v>
      </c>
      <c r="C5" s="212">
        <v>2</v>
      </c>
      <c r="D5" s="213">
        <v>280452.08</v>
      </c>
      <c r="E5" s="213">
        <v>560904.16</v>
      </c>
      <c r="G5" s="212" t="s">
        <v>1043</v>
      </c>
      <c r="H5" s="212" t="s">
        <v>744</v>
      </c>
      <c r="I5" s="213">
        <v>855926.16</v>
      </c>
    </row>
    <row r="6" spans="1:9" ht="30" x14ac:dyDescent="0.25">
      <c r="A6" s="218" t="s">
        <v>1041</v>
      </c>
      <c r="B6" s="212" t="s">
        <v>425</v>
      </c>
      <c r="C6" s="212">
        <v>1</v>
      </c>
      <c r="D6" s="213">
        <v>350000</v>
      </c>
      <c r="E6" s="213">
        <v>350000</v>
      </c>
    </row>
    <row r="7" spans="1:9" ht="18.75" x14ac:dyDescent="0.3">
      <c r="A7" s="322" t="s">
        <v>101</v>
      </c>
      <c r="B7" s="323"/>
      <c r="C7" s="212"/>
      <c r="D7" s="212"/>
      <c r="E7" s="233">
        <f>SUM(E2:E6)</f>
        <v>1355926.1600000001</v>
      </c>
    </row>
  </sheetData>
  <mergeCells count="2">
    <mergeCell ref="A1:E1"/>
    <mergeCell ref="A7:B7"/>
  </mergeCells>
  <hyperlinks>
    <hyperlink ref="E7" location="APP!A1" display="APP!A1"/>
  </hyperlinks>
  <pageMargins left="0.25" right="0.25" top="0.75" bottom="0.75" header="0.3" footer="0.3"/>
  <pageSetup paperSize="10000" scale="85" fitToHeight="0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topLeftCell="A209" workbookViewId="0">
      <selection activeCell="E214" sqref="E214"/>
    </sheetView>
  </sheetViews>
  <sheetFormatPr defaultRowHeight="15" x14ac:dyDescent="0.25"/>
  <cols>
    <col min="1" max="1" width="43.85546875" style="226" customWidth="1"/>
    <col min="3" max="3" width="13.85546875" bestFit="1" customWidth="1"/>
    <col min="5" max="5" width="16.42578125" bestFit="1" customWidth="1"/>
    <col min="7" max="7" width="55.7109375" customWidth="1"/>
    <col min="8" max="8" width="31.28515625" bestFit="1" customWidth="1"/>
    <col min="9" max="9" width="11.7109375" bestFit="1" customWidth="1"/>
  </cols>
  <sheetData>
    <row r="1" spans="1:9" ht="21" x14ac:dyDescent="0.35">
      <c r="A1" s="319" t="s">
        <v>112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1205</v>
      </c>
      <c r="H2" s="212" t="s">
        <v>748</v>
      </c>
      <c r="I2" s="213">
        <v>141152</v>
      </c>
    </row>
    <row r="3" spans="1:9" ht="30" x14ac:dyDescent="0.25">
      <c r="A3" s="218" t="s">
        <v>1044</v>
      </c>
      <c r="B3" s="212" t="s">
        <v>145</v>
      </c>
      <c r="C3" s="212">
        <v>40</v>
      </c>
      <c r="D3" s="213">
        <v>100</v>
      </c>
      <c r="E3" s="213">
        <v>4000</v>
      </c>
      <c r="G3" s="212" t="s">
        <v>1206</v>
      </c>
      <c r="H3" s="212" t="s">
        <v>742</v>
      </c>
      <c r="I3" s="213">
        <v>117850</v>
      </c>
    </row>
    <row r="4" spans="1:9" ht="30" x14ac:dyDescent="0.25">
      <c r="A4" s="218" t="s">
        <v>1045</v>
      </c>
      <c r="B4" s="212" t="s">
        <v>152</v>
      </c>
      <c r="C4" s="212">
        <v>2</v>
      </c>
      <c r="D4" s="213">
        <v>1000</v>
      </c>
      <c r="E4" s="213">
        <v>2000</v>
      </c>
      <c r="G4" s="212" t="s">
        <v>1207</v>
      </c>
      <c r="H4" s="212" t="s">
        <v>755</v>
      </c>
      <c r="I4" s="213">
        <v>25000</v>
      </c>
    </row>
    <row r="5" spans="1:9" x14ac:dyDescent="0.25">
      <c r="A5" s="218" t="s">
        <v>1046</v>
      </c>
      <c r="B5" s="212" t="s">
        <v>145</v>
      </c>
      <c r="C5" s="212">
        <v>3</v>
      </c>
      <c r="D5" s="213">
        <v>384</v>
      </c>
      <c r="E5" s="213">
        <v>1152</v>
      </c>
      <c r="G5" s="212" t="s">
        <v>1208</v>
      </c>
      <c r="H5" s="212" t="s">
        <v>742</v>
      </c>
      <c r="I5" s="213">
        <v>5280</v>
      </c>
    </row>
    <row r="6" spans="1:9" x14ac:dyDescent="0.25">
      <c r="A6" s="218" t="s">
        <v>1047</v>
      </c>
      <c r="B6" s="212" t="s">
        <v>145</v>
      </c>
      <c r="C6" s="212">
        <v>3</v>
      </c>
      <c r="D6" s="213">
        <v>384</v>
      </c>
      <c r="E6" s="213">
        <v>1152</v>
      </c>
      <c r="G6" s="212" t="s">
        <v>1209</v>
      </c>
      <c r="H6" s="212" t="s">
        <v>742</v>
      </c>
      <c r="I6" s="213">
        <v>5000</v>
      </c>
    </row>
    <row r="7" spans="1:9" x14ac:dyDescent="0.25">
      <c r="A7" s="218" t="s">
        <v>1048</v>
      </c>
      <c r="B7" s="212" t="s">
        <v>145</v>
      </c>
      <c r="C7" s="212">
        <v>3</v>
      </c>
      <c r="D7" s="213">
        <v>384</v>
      </c>
      <c r="E7" s="213">
        <v>1152</v>
      </c>
      <c r="G7" s="212" t="s">
        <v>1210</v>
      </c>
      <c r="H7" s="212" t="s">
        <v>755</v>
      </c>
      <c r="I7" s="213">
        <v>25000</v>
      </c>
    </row>
    <row r="8" spans="1:9" x14ac:dyDescent="0.25">
      <c r="A8" s="218" t="s">
        <v>1049</v>
      </c>
      <c r="B8" s="212" t="s">
        <v>145</v>
      </c>
      <c r="C8" s="212">
        <v>3</v>
      </c>
      <c r="D8" s="213">
        <v>384</v>
      </c>
      <c r="E8" s="213">
        <v>1152</v>
      </c>
      <c r="G8" s="212" t="s">
        <v>1211</v>
      </c>
      <c r="H8" s="212" t="s">
        <v>742</v>
      </c>
      <c r="I8" s="213">
        <v>148220</v>
      </c>
    </row>
    <row r="9" spans="1:9" x14ac:dyDescent="0.25">
      <c r="A9" s="218" t="s">
        <v>1050</v>
      </c>
      <c r="B9" s="212" t="s">
        <v>145</v>
      </c>
      <c r="C9" s="212">
        <v>3</v>
      </c>
      <c r="D9" s="213">
        <v>384</v>
      </c>
      <c r="E9" s="213">
        <v>1152</v>
      </c>
      <c r="G9" s="212" t="s">
        <v>1212</v>
      </c>
      <c r="H9" s="212" t="s">
        <v>742</v>
      </c>
      <c r="I9" s="213">
        <v>3000</v>
      </c>
    </row>
    <row r="10" spans="1:9" ht="30" x14ac:dyDescent="0.25">
      <c r="A10" s="218" t="s">
        <v>1051</v>
      </c>
      <c r="B10" s="212" t="s">
        <v>425</v>
      </c>
      <c r="C10" s="212">
        <v>1</v>
      </c>
      <c r="D10" s="213">
        <v>3000</v>
      </c>
      <c r="E10" s="213">
        <v>3000</v>
      </c>
      <c r="G10" s="212" t="s">
        <v>1213</v>
      </c>
      <c r="H10" s="212" t="s">
        <v>742</v>
      </c>
      <c r="I10" s="213">
        <v>11750</v>
      </c>
    </row>
    <row r="11" spans="1:9" x14ac:dyDescent="0.25">
      <c r="A11" s="218" t="s">
        <v>253</v>
      </c>
      <c r="B11" s="212" t="s">
        <v>154</v>
      </c>
      <c r="C11" s="212">
        <v>37</v>
      </c>
      <c r="D11" s="212">
        <v>110</v>
      </c>
      <c r="E11" s="213">
        <v>4070</v>
      </c>
      <c r="G11" s="212" t="s">
        <v>1214</v>
      </c>
      <c r="H11" s="212" t="s">
        <v>742</v>
      </c>
      <c r="I11" s="213">
        <v>10000</v>
      </c>
    </row>
    <row r="12" spans="1:9" ht="47.25" x14ac:dyDescent="0.25">
      <c r="A12" s="228" t="s">
        <v>1052</v>
      </c>
      <c r="B12" s="212" t="s">
        <v>145</v>
      </c>
      <c r="C12" s="212">
        <v>3</v>
      </c>
      <c r="D12" s="213">
        <v>2040</v>
      </c>
      <c r="E12" s="213">
        <v>6120</v>
      </c>
      <c r="G12" s="212" t="s">
        <v>1215</v>
      </c>
      <c r="H12" s="212" t="s">
        <v>742</v>
      </c>
      <c r="I12" s="213">
        <v>10000</v>
      </c>
    </row>
    <row r="13" spans="1:9" x14ac:dyDescent="0.25">
      <c r="A13" s="218" t="s">
        <v>163</v>
      </c>
      <c r="B13" s="212" t="s">
        <v>143</v>
      </c>
      <c r="C13" s="212">
        <v>7</v>
      </c>
      <c r="D13" s="213">
        <v>400</v>
      </c>
      <c r="E13" s="213">
        <v>2800</v>
      </c>
      <c r="G13" s="212" t="s">
        <v>1216</v>
      </c>
      <c r="H13" s="212" t="s">
        <v>742</v>
      </c>
      <c r="I13" s="213">
        <v>5000</v>
      </c>
    </row>
    <row r="14" spans="1:9" x14ac:dyDescent="0.25">
      <c r="A14" s="218" t="s">
        <v>258</v>
      </c>
      <c r="B14" s="212" t="s">
        <v>150</v>
      </c>
      <c r="C14" s="212">
        <v>17</v>
      </c>
      <c r="D14" s="213">
        <v>208</v>
      </c>
      <c r="E14" s="213">
        <v>3536</v>
      </c>
      <c r="G14" s="212" t="s">
        <v>1217</v>
      </c>
      <c r="H14" s="212" t="s">
        <v>742</v>
      </c>
      <c r="I14" s="213">
        <v>5000</v>
      </c>
    </row>
    <row r="15" spans="1:9" x14ac:dyDescent="0.25">
      <c r="A15" s="218" t="s">
        <v>1000</v>
      </c>
      <c r="B15" s="212" t="s">
        <v>143</v>
      </c>
      <c r="C15" s="212">
        <v>10</v>
      </c>
      <c r="D15" s="213">
        <v>200</v>
      </c>
      <c r="E15" s="213">
        <v>2000</v>
      </c>
      <c r="G15" s="212" t="s">
        <v>1218</v>
      </c>
      <c r="H15" s="212" t="s">
        <v>742</v>
      </c>
      <c r="I15" s="213">
        <v>5000</v>
      </c>
    </row>
    <row r="16" spans="1:9" ht="30" x14ac:dyDescent="0.25">
      <c r="A16" s="218" t="s">
        <v>1053</v>
      </c>
      <c r="B16" s="212" t="s">
        <v>145</v>
      </c>
      <c r="C16" s="212">
        <v>1</v>
      </c>
      <c r="D16" s="213">
        <v>6500</v>
      </c>
      <c r="E16" s="213">
        <v>6500</v>
      </c>
      <c r="G16" s="212" t="s">
        <v>1219</v>
      </c>
      <c r="H16" s="212" t="s">
        <v>742</v>
      </c>
      <c r="I16" s="213">
        <v>3000</v>
      </c>
    </row>
    <row r="17" spans="1:9" x14ac:dyDescent="0.25">
      <c r="A17" s="218" t="s">
        <v>774</v>
      </c>
      <c r="B17" s="212" t="s">
        <v>145</v>
      </c>
      <c r="C17" s="212">
        <v>1</v>
      </c>
      <c r="D17" s="213">
        <v>4500</v>
      </c>
      <c r="E17" s="213">
        <v>4500</v>
      </c>
      <c r="G17" s="212" t="s">
        <v>1220</v>
      </c>
      <c r="H17" s="212" t="s">
        <v>742</v>
      </c>
      <c r="I17" s="213">
        <v>5000</v>
      </c>
    </row>
    <row r="18" spans="1:9" x14ac:dyDescent="0.25">
      <c r="A18" s="218" t="s">
        <v>1054</v>
      </c>
      <c r="B18" s="212" t="s">
        <v>152</v>
      </c>
      <c r="C18" s="212">
        <v>5</v>
      </c>
      <c r="D18" s="213">
        <v>900</v>
      </c>
      <c r="E18" s="213">
        <v>4500</v>
      </c>
      <c r="G18" s="212" t="s">
        <v>1221</v>
      </c>
      <c r="H18" s="212" t="s">
        <v>742</v>
      </c>
      <c r="I18" s="213">
        <v>2000</v>
      </c>
    </row>
    <row r="19" spans="1:9" ht="30" x14ac:dyDescent="0.25">
      <c r="A19" s="218" t="s">
        <v>1055</v>
      </c>
      <c r="B19" s="212" t="s">
        <v>145</v>
      </c>
      <c r="C19" s="212">
        <v>2</v>
      </c>
      <c r="D19" s="213">
        <v>3594</v>
      </c>
      <c r="E19" s="213">
        <v>7188</v>
      </c>
      <c r="G19" s="212" t="s">
        <v>1222</v>
      </c>
      <c r="H19" s="212" t="s">
        <v>742</v>
      </c>
      <c r="I19" s="213">
        <v>3000</v>
      </c>
    </row>
    <row r="20" spans="1:9" x14ac:dyDescent="0.25">
      <c r="A20" s="218" t="s">
        <v>1056</v>
      </c>
      <c r="B20" s="212" t="s">
        <v>145</v>
      </c>
      <c r="C20" s="212">
        <v>1</v>
      </c>
      <c r="D20" s="213">
        <v>6000</v>
      </c>
      <c r="E20" s="213">
        <v>6000</v>
      </c>
      <c r="G20" s="212" t="s">
        <v>1223</v>
      </c>
      <c r="H20" s="212" t="s">
        <v>742</v>
      </c>
      <c r="I20" s="213">
        <v>10000</v>
      </c>
    </row>
    <row r="21" spans="1:9" x14ac:dyDescent="0.25">
      <c r="A21" s="218" t="s">
        <v>1057</v>
      </c>
      <c r="B21" s="212" t="s">
        <v>154</v>
      </c>
      <c r="C21" s="212">
        <v>12</v>
      </c>
      <c r="D21" s="212">
        <v>200</v>
      </c>
      <c r="E21" s="213">
        <v>2400</v>
      </c>
      <c r="G21" s="212" t="s">
        <v>1224</v>
      </c>
      <c r="H21" s="212" t="s">
        <v>742</v>
      </c>
      <c r="I21" s="213">
        <v>5280</v>
      </c>
    </row>
    <row r="22" spans="1:9" x14ac:dyDescent="0.25">
      <c r="A22" s="218" t="s">
        <v>1058</v>
      </c>
      <c r="B22" s="212" t="s">
        <v>145</v>
      </c>
      <c r="C22" s="212">
        <v>15</v>
      </c>
      <c r="D22" s="213">
        <v>2500</v>
      </c>
      <c r="E22" s="213">
        <v>37500</v>
      </c>
      <c r="G22" s="212" t="s">
        <v>1225</v>
      </c>
      <c r="H22" s="212" t="s">
        <v>755</v>
      </c>
      <c r="I22" s="213">
        <v>25000</v>
      </c>
    </row>
    <row r="23" spans="1:9" x14ac:dyDescent="0.25">
      <c r="A23" s="218" t="s">
        <v>1059</v>
      </c>
      <c r="B23" s="212" t="s">
        <v>425</v>
      </c>
      <c r="C23" s="212">
        <v>2</v>
      </c>
      <c r="D23" s="213">
        <v>5000</v>
      </c>
      <c r="E23" s="213">
        <v>10000</v>
      </c>
      <c r="G23" s="212" t="s">
        <v>1226</v>
      </c>
      <c r="H23" s="212" t="s">
        <v>749</v>
      </c>
      <c r="I23" s="213">
        <v>100000</v>
      </c>
    </row>
    <row r="24" spans="1:9" x14ac:dyDescent="0.25">
      <c r="A24" s="218" t="s">
        <v>1060</v>
      </c>
      <c r="B24" s="212" t="s">
        <v>152</v>
      </c>
      <c r="C24" s="212">
        <v>7</v>
      </c>
      <c r="D24" s="213">
        <v>1000</v>
      </c>
      <c r="E24" s="213">
        <v>7000</v>
      </c>
      <c r="G24" s="212" t="s">
        <v>1227</v>
      </c>
      <c r="H24" s="212" t="s">
        <v>739</v>
      </c>
      <c r="I24" s="213">
        <v>152910</v>
      </c>
    </row>
    <row r="25" spans="1:9" x14ac:dyDescent="0.25">
      <c r="A25" s="218" t="s">
        <v>1061</v>
      </c>
      <c r="B25" s="212" t="s">
        <v>145</v>
      </c>
      <c r="C25" s="212">
        <v>3</v>
      </c>
      <c r="D25" s="212">
        <v>180</v>
      </c>
      <c r="E25" s="213">
        <v>540</v>
      </c>
      <c r="G25" s="212" t="s">
        <v>1228</v>
      </c>
      <c r="H25" s="212" t="s">
        <v>739</v>
      </c>
      <c r="I25" s="213">
        <v>457396</v>
      </c>
    </row>
    <row r="26" spans="1:9" x14ac:dyDescent="0.25">
      <c r="A26" s="218" t="s">
        <v>1062</v>
      </c>
      <c r="B26" s="212" t="s">
        <v>145</v>
      </c>
      <c r="C26" s="212">
        <v>40</v>
      </c>
      <c r="D26" s="213">
        <v>200</v>
      </c>
      <c r="E26" s="213">
        <v>8000</v>
      </c>
      <c r="G26" s="212" t="s">
        <v>1229</v>
      </c>
      <c r="H26" s="212" t="s">
        <v>739</v>
      </c>
      <c r="I26" s="213">
        <v>81876</v>
      </c>
    </row>
    <row r="27" spans="1:9" x14ac:dyDescent="0.25">
      <c r="A27" s="218" t="s">
        <v>1001</v>
      </c>
      <c r="B27" s="212" t="s">
        <v>143</v>
      </c>
      <c r="C27" s="212">
        <v>2</v>
      </c>
      <c r="D27" s="213">
        <v>375</v>
      </c>
      <c r="E27" s="213">
        <v>750</v>
      </c>
      <c r="G27" s="212" t="s">
        <v>1230</v>
      </c>
      <c r="H27" s="212" t="s">
        <v>743</v>
      </c>
      <c r="I27" s="213">
        <v>91959</v>
      </c>
    </row>
    <row r="28" spans="1:9" x14ac:dyDescent="0.25">
      <c r="A28" s="218" t="s">
        <v>1063</v>
      </c>
      <c r="B28" s="212" t="s">
        <v>152</v>
      </c>
      <c r="C28" s="212">
        <v>3</v>
      </c>
      <c r="D28" s="213">
        <v>228</v>
      </c>
      <c r="E28" s="213">
        <v>684</v>
      </c>
      <c r="G28" s="212" t="s">
        <v>1231</v>
      </c>
      <c r="H28" s="212" t="s">
        <v>749</v>
      </c>
      <c r="I28" s="213">
        <v>92200</v>
      </c>
    </row>
    <row r="29" spans="1:9" x14ac:dyDescent="0.25">
      <c r="A29" s="218" t="s">
        <v>1064</v>
      </c>
      <c r="B29" s="212" t="s">
        <v>145</v>
      </c>
      <c r="C29" s="212">
        <v>3</v>
      </c>
      <c r="D29" s="213">
        <v>720</v>
      </c>
      <c r="E29" s="213">
        <v>2160</v>
      </c>
      <c r="G29" s="212" t="s">
        <v>1232</v>
      </c>
      <c r="H29" s="212" t="s">
        <v>739</v>
      </c>
      <c r="I29" s="213">
        <v>94456</v>
      </c>
    </row>
    <row r="30" spans="1:9" ht="45" x14ac:dyDescent="0.25">
      <c r="A30" s="218" t="s">
        <v>1065</v>
      </c>
      <c r="B30" s="212" t="s">
        <v>145</v>
      </c>
      <c r="C30" s="212">
        <v>15</v>
      </c>
      <c r="D30" s="213">
        <v>3000</v>
      </c>
      <c r="E30" s="213">
        <v>45000</v>
      </c>
      <c r="G30" s="212" t="s">
        <v>1233</v>
      </c>
      <c r="H30" s="212" t="s">
        <v>739</v>
      </c>
      <c r="I30" s="213">
        <v>206928</v>
      </c>
    </row>
    <row r="31" spans="1:9" x14ac:dyDescent="0.25">
      <c r="A31" s="218" t="s">
        <v>1066</v>
      </c>
      <c r="B31" s="212" t="s">
        <v>152</v>
      </c>
      <c r="C31" s="212">
        <v>3</v>
      </c>
      <c r="D31" s="212">
        <v>360</v>
      </c>
      <c r="E31" s="213">
        <v>1080</v>
      </c>
      <c r="G31" s="212" t="s">
        <v>1234</v>
      </c>
      <c r="H31" s="212" t="s">
        <v>739</v>
      </c>
      <c r="I31" s="213">
        <v>36848</v>
      </c>
    </row>
    <row r="32" spans="1:9" x14ac:dyDescent="0.25">
      <c r="A32" s="218" t="s">
        <v>1067</v>
      </c>
      <c r="B32" s="212" t="s">
        <v>145</v>
      </c>
      <c r="C32" s="212">
        <v>3</v>
      </c>
      <c r="D32" s="212">
        <v>180</v>
      </c>
      <c r="E32" s="213">
        <v>540</v>
      </c>
      <c r="G32" s="212" t="s">
        <v>1235</v>
      </c>
      <c r="H32" s="212" t="s">
        <v>739</v>
      </c>
      <c r="I32" s="213">
        <v>411600</v>
      </c>
    </row>
    <row r="33" spans="1:9" x14ac:dyDescent="0.25">
      <c r="A33" s="218" t="s">
        <v>268</v>
      </c>
      <c r="B33" s="212" t="s">
        <v>203</v>
      </c>
      <c r="C33" s="212">
        <v>20</v>
      </c>
      <c r="D33" s="213">
        <v>45</v>
      </c>
      <c r="E33" s="213">
        <v>900</v>
      </c>
      <c r="G33" s="212" t="s">
        <v>1236</v>
      </c>
      <c r="H33" s="212" t="s">
        <v>739</v>
      </c>
      <c r="I33" s="213">
        <v>68600</v>
      </c>
    </row>
    <row r="34" spans="1:9" x14ac:dyDescent="0.25">
      <c r="A34" s="218" t="s">
        <v>1068</v>
      </c>
      <c r="B34" s="212" t="s">
        <v>223</v>
      </c>
      <c r="C34" s="212">
        <v>4</v>
      </c>
      <c r="D34" s="213">
        <v>115</v>
      </c>
      <c r="E34" s="213">
        <v>460</v>
      </c>
      <c r="G34" s="212" t="s">
        <v>1237</v>
      </c>
      <c r="H34" s="212" t="s">
        <v>739</v>
      </c>
      <c r="I34" s="213">
        <v>91142.399999999994</v>
      </c>
    </row>
    <row r="35" spans="1:9" x14ac:dyDescent="0.25">
      <c r="A35" s="218" t="s">
        <v>1069</v>
      </c>
      <c r="B35" s="212" t="s">
        <v>223</v>
      </c>
      <c r="C35" s="212">
        <v>8</v>
      </c>
      <c r="D35" s="213">
        <v>115</v>
      </c>
      <c r="E35" s="213">
        <v>920</v>
      </c>
      <c r="G35" s="212" t="s">
        <v>1238</v>
      </c>
      <c r="H35" s="212" t="s">
        <v>749</v>
      </c>
      <c r="I35" s="213">
        <v>1427870</v>
      </c>
    </row>
    <row r="36" spans="1:9" x14ac:dyDescent="0.25">
      <c r="A36" s="218" t="s">
        <v>1070</v>
      </c>
      <c r="B36" s="212" t="s">
        <v>223</v>
      </c>
      <c r="C36" s="212">
        <v>5</v>
      </c>
      <c r="D36" s="213">
        <v>82</v>
      </c>
      <c r="E36" s="213">
        <v>410</v>
      </c>
      <c r="G36" s="212" t="s">
        <v>1239</v>
      </c>
      <c r="H36" s="212" t="s">
        <v>749</v>
      </c>
      <c r="I36" s="213">
        <v>155600</v>
      </c>
    </row>
    <row r="37" spans="1:9" x14ac:dyDescent="0.25">
      <c r="A37" s="218" t="s">
        <v>1071</v>
      </c>
      <c r="B37" s="212" t="s">
        <v>223</v>
      </c>
      <c r="C37" s="212">
        <v>7</v>
      </c>
      <c r="D37" s="213">
        <v>81</v>
      </c>
      <c r="E37" s="213">
        <v>567</v>
      </c>
      <c r="G37" s="212" t="s">
        <v>1240</v>
      </c>
      <c r="H37" s="212" t="s">
        <v>749</v>
      </c>
      <c r="I37" s="213">
        <v>22460</v>
      </c>
    </row>
    <row r="38" spans="1:9" x14ac:dyDescent="0.25">
      <c r="A38" s="218" t="s">
        <v>1072</v>
      </c>
      <c r="B38" s="212" t="s">
        <v>145</v>
      </c>
      <c r="C38" s="212">
        <v>8</v>
      </c>
      <c r="D38" s="212">
        <v>500</v>
      </c>
      <c r="E38" s="213">
        <v>4000</v>
      </c>
      <c r="G38" s="212" t="s">
        <v>1241</v>
      </c>
      <c r="H38" s="212" t="s">
        <v>745</v>
      </c>
      <c r="I38" s="213">
        <v>427447</v>
      </c>
    </row>
    <row r="39" spans="1:9" x14ac:dyDescent="0.25">
      <c r="A39" s="218" t="s">
        <v>1200</v>
      </c>
      <c r="B39" s="212" t="s">
        <v>143</v>
      </c>
      <c r="C39" s="212">
        <v>12</v>
      </c>
      <c r="D39" s="213">
        <v>175</v>
      </c>
      <c r="E39" s="213">
        <v>2100</v>
      </c>
      <c r="G39" s="212" t="s">
        <v>1242</v>
      </c>
      <c r="H39" s="212" t="s">
        <v>739</v>
      </c>
      <c r="I39" s="213">
        <v>217170</v>
      </c>
    </row>
    <row r="40" spans="1:9" x14ac:dyDescent="0.25">
      <c r="A40" s="218" t="s">
        <v>1073</v>
      </c>
      <c r="B40" s="212" t="s">
        <v>425</v>
      </c>
      <c r="C40" s="212">
        <v>1</v>
      </c>
      <c r="D40" s="213">
        <v>10000</v>
      </c>
      <c r="E40" s="213">
        <v>10000</v>
      </c>
      <c r="G40" s="212" t="s">
        <v>1243</v>
      </c>
      <c r="H40" s="212" t="s">
        <v>749</v>
      </c>
      <c r="I40" s="213">
        <v>1344000</v>
      </c>
    </row>
    <row r="41" spans="1:9" x14ac:dyDescent="0.25">
      <c r="A41" s="218" t="s">
        <v>540</v>
      </c>
      <c r="B41" s="212" t="s">
        <v>145</v>
      </c>
      <c r="C41" s="212">
        <v>200</v>
      </c>
      <c r="D41" s="212">
        <v>600</v>
      </c>
      <c r="E41" s="213">
        <v>120000</v>
      </c>
      <c r="G41" s="212" t="s">
        <v>1244</v>
      </c>
      <c r="H41" s="212" t="s">
        <v>749</v>
      </c>
      <c r="I41" s="213">
        <v>299984</v>
      </c>
    </row>
    <row r="42" spans="1:9" x14ac:dyDescent="0.25">
      <c r="A42" s="218" t="s">
        <v>1074</v>
      </c>
      <c r="B42" s="212" t="s">
        <v>145</v>
      </c>
      <c r="C42" s="212">
        <v>30</v>
      </c>
      <c r="D42" s="213">
        <v>80</v>
      </c>
      <c r="E42" s="213">
        <v>2400</v>
      </c>
      <c r="G42" s="212" t="s">
        <v>1245</v>
      </c>
      <c r="H42" s="212" t="s">
        <v>749</v>
      </c>
      <c r="I42" s="213">
        <v>1273001</v>
      </c>
    </row>
    <row r="43" spans="1:9" x14ac:dyDescent="0.25">
      <c r="A43" s="218" t="s">
        <v>1075</v>
      </c>
      <c r="B43" s="212" t="s">
        <v>145</v>
      </c>
      <c r="C43" s="212">
        <v>4</v>
      </c>
      <c r="D43" s="213">
        <v>700</v>
      </c>
      <c r="E43" s="213">
        <v>2800</v>
      </c>
      <c r="G43" s="212" t="s">
        <v>1246</v>
      </c>
      <c r="H43" s="212" t="s">
        <v>748</v>
      </c>
      <c r="I43" s="213">
        <v>56000</v>
      </c>
    </row>
    <row r="44" spans="1:9" ht="30" x14ac:dyDescent="0.25">
      <c r="A44" s="218" t="s">
        <v>1076</v>
      </c>
      <c r="B44" s="212" t="s">
        <v>145</v>
      </c>
      <c r="C44" s="212">
        <v>130</v>
      </c>
      <c r="D44" s="213">
        <v>660</v>
      </c>
      <c r="E44" s="213">
        <v>85800</v>
      </c>
      <c r="I44" s="220"/>
    </row>
    <row r="45" spans="1:9" x14ac:dyDescent="0.25">
      <c r="A45" s="218" t="s">
        <v>1077</v>
      </c>
      <c r="B45" s="212" t="s">
        <v>145</v>
      </c>
      <c r="C45" s="212">
        <v>2</v>
      </c>
      <c r="D45" s="213">
        <v>5438</v>
      </c>
      <c r="E45" s="213">
        <v>10876</v>
      </c>
      <c r="G45" s="265" t="s">
        <v>199</v>
      </c>
      <c r="H45" s="266"/>
    </row>
    <row r="46" spans="1:9" x14ac:dyDescent="0.25">
      <c r="A46" s="218" t="s">
        <v>1078</v>
      </c>
      <c r="B46" s="212" t="s">
        <v>425</v>
      </c>
      <c r="C46" s="212">
        <v>2</v>
      </c>
      <c r="D46" s="213">
        <v>5000</v>
      </c>
      <c r="E46" s="213">
        <v>10000</v>
      </c>
      <c r="G46" s="212" t="s">
        <v>104</v>
      </c>
      <c r="H46" s="212" t="s">
        <v>3</v>
      </c>
    </row>
    <row r="47" spans="1:9" x14ac:dyDescent="0.25">
      <c r="A47" s="218" t="s">
        <v>1079</v>
      </c>
      <c r="B47" s="212" t="s">
        <v>425</v>
      </c>
      <c r="C47" s="212">
        <v>2</v>
      </c>
      <c r="D47" s="213">
        <v>5000</v>
      </c>
      <c r="E47" s="213">
        <v>10000</v>
      </c>
      <c r="G47" s="213" t="s">
        <v>61</v>
      </c>
      <c r="H47" s="213">
        <v>15360</v>
      </c>
    </row>
    <row r="48" spans="1:9" ht="30" x14ac:dyDescent="0.25">
      <c r="A48" s="218" t="s">
        <v>1080</v>
      </c>
      <c r="B48" s="212" t="s">
        <v>145</v>
      </c>
      <c r="C48" s="212">
        <v>40</v>
      </c>
      <c r="D48" s="212">
        <v>40</v>
      </c>
      <c r="E48" s="213">
        <v>1600</v>
      </c>
      <c r="G48" s="213" t="s">
        <v>696</v>
      </c>
      <c r="H48" s="213">
        <v>191446</v>
      </c>
    </row>
    <row r="49" spans="1:8" ht="60" x14ac:dyDescent="0.25">
      <c r="A49" s="218" t="s">
        <v>1081</v>
      </c>
      <c r="B49" s="212" t="s">
        <v>142</v>
      </c>
      <c r="C49" s="212">
        <v>1</v>
      </c>
      <c r="D49" s="213">
        <v>59014</v>
      </c>
      <c r="E49" s="213">
        <v>59014</v>
      </c>
      <c r="G49" s="213" t="s">
        <v>1247</v>
      </c>
      <c r="H49" s="213">
        <v>210500</v>
      </c>
    </row>
    <row r="50" spans="1:8" x14ac:dyDescent="0.25">
      <c r="A50" s="218" t="s">
        <v>1082</v>
      </c>
      <c r="B50" s="212" t="s">
        <v>142</v>
      </c>
      <c r="C50" s="212">
        <v>1</v>
      </c>
      <c r="D50" s="213">
        <v>11100</v>
      </c>
      <c r="E50" s="213">
        <v>11100</v>
      </c>
      <c r="G50" s="212" t="s">
        <v>510</v>
      </c>
      <c r="H50" s="213">
        <v>10000</v>
      </c>
    </row>
    <row r="51" spans="1:8" x14ac:dyDescent="0.25">
      <c r="A51" s="218" t="s">
        <v>1083</v>
      </c>
      <c r="B51" s="212" t="s">
        <v>425</v>
      </c>
      <c r="C51" s="212">
        <v>1</v>
      </c>
      <c r="D51" s="213">
        <v>3000</v>
      </c>
      <c r="E51" s="213">
        <v>3000</v>
      </c>
      <c r="G51" s="212" t="s">
        <v>112</v>
      </c>
      <c r="H51" s="213">
        <v>464007</v>
      </c>
    </row>
    <row r="52" spans="1:8" x14ac:dyDescent="0.25">
      <c r="A52" s="218" t="s">
        <v>1084</v>
      </c>
      <c r="B52" s="212" t="s">
        <v>425</v>
      </c>
      <c r="C52" s="212">
        <v>1</v>
      </c>
      <c r="D52" s="213">
        <v>3000</v>
      </c>
      <c r="E52" s="213">
        <v>3000</v>
      </c>
      <c r="G52" s="212" t="s">
        <v>113</v>
      </c>
      <c r="H52" s="213">
        <v>23542</v>
      </c>
    </row>
    <row r="53" spans="1:8" x14ac:dyDescent="0.25">
      <c r="A53" s="218" t="s">
        <v>1085</v>
      </c>
      <c r="B53" s="212" t="s">
        <v>145</v>
      </c>
      <c r="C53" s="212">
        <v>2</v>
      </c>
      <c r="D53" s="213">
        <v>840</v>
      </c>
      <c r="E53" s="213">
        <v>1680</v>
      </c>
      <c r="G53" s="212" t="s">
        <v>114</v>
      </c>
      <c r="H53" s="213">
        <v>31090</v>
      </c>
    </row>
    <row r="54" spans="1:8" ht="30" x14ac:dyDescent="0.25">
      <c r="A54" s="218" t="s">
        <v>1086</v>
      </c>
      <c r="B54" s="212" t="s">
        <v>145</v>
      </c>
      <c r="C54" s="212">
        <v>3</v>
      </c>
      <c r="D54" s="213">
        <v>1500</v>
      </c>
      <c r="E54" s="213">
        <v>4500</v>
      </c>
      <c r="G54" s="212" t="s">
        <v>115</v>
      </c>
      <c r="H54" s="213">
        <v>90000</v>
      </c>
    </row>
    <row r="55" spans="1:8" ht="30" x14ac:dyDescent="0.25">
      <c r="A55" s="218" t="s">
        <v>1087</v>
      </c>
      <c r="B55" s="212" t="s">
        <v>152</v>
      </c>
      <c r="C55" s="212">
        <v>5</v>
      </c>
      <c r="D55" s="212">
        <v>900</v>
      </c>
      <c r="E55" s="213">
        <v>4500</v>
      </c>
      <c r="G55" s="212" t="s">
        <v>116</v>
      </c>
      <c r="H55" s="213">
        <v>10000</v>
      </c>
    </row>
    <row r="56" spans="1:8" x14ac:dyDescent="0.25">
      <c r="A56" s="218" t="s">
        <v>1088</v>
      </c>
      <c r="B56" s="212" t="s">
        <v>152</v>
      </c>
      <c r="C56" s="212">
        <v>1</v>
      </c>
      <c r="D56" s="213">
        <v>52272</v>
      </c>
      <c r="E56" s="213">
        <v>52272</v>
      </c>
      <c r="G56" s="212" t="s">
        <v>198</v>
      </c>
      <c r="H56" s="213">
        <v>222958.4</v>
      </c>
    </row>
    <row r="57" spans="1:8" x14ac:dyDescent="0.25">
      <c r="A57" s="218" t="s">
        <v>1089</v>
      </c>
      <c r="B57" s="212" t="s">
        <v>207</v>
      </c>
      <c r="C57" s="212">
        <v>4</v>
      </c>
      <c r="D57" s="212">
        <v>805</v>
      </c>
      <c r="E57" s="213">
        <v>3220</v>
      </c>
      <c r="G57" s="212" t="s">
        <v>248</v>
      </c>
      <c r="H57" s="213">
        <v>12000</v>
      </c>
    </row>
    <row r="58" spans="1:8" x14ac:dyDescent="0.25">
      <c r="A58" s="218" t="s">
        <v>1090</v>
      </c>
      <c r="B58" s="212" t="s">
        <v>145</v>
      </c>
      <c r="C58" s="212">
        <v>3</v>
      </c>
      <c r="D58" s="212">
        <v>85</v>
      </c>
      <c r="E58" s="213">
        <v>255</v>
      </c>
      <c r="G58" s="212" t="s">
        <v>117</v>
      </c>
      <c r="H58" s="213">
        <v>1576256</v>
      </c>
    </row>
    <row r="59" spans="1:8" x14ac:dyDescent="0.25">
      <c r="A59" s="218" t="s">
        <v>1201</v>
      </c>
      <c r="B59" s="212" t="s">
        <v>145</v>
      </c>
      <c r="C59" s="212">
        <v>50</v>
      </c>
      <c r="D59" s="213">
        <v>125</v>
      </c>
      <c r="E59" s="213">
        <v>6250</v>
      </c>
      <c r="G59" s="212" t="s">
        <v>118</v>
      </c>
      <c r="H59" s="213">
        <v>4000</v>
      </c>
    </row>
    <row r="60" spans="1:8" x14ac:dyDescent="0.25">
      <c r="A60" s="218" t="s">
        <v>1002</v>
      </c>
      <c r="B60" s="212" t="s">
        <v>154</v>
      </c>
      <c r="C60" s="212">
        <v>25</v>
      </c>
      <c r="D60" s="213">
        <v>70</v>
      </c>
      <c r="E60" s="213">
        <v>1750</v>
      </c>
      <c r="G60" s="212" t="s">
        <v>119</v>
      </c>
      <c r="H60" s="213">
        <v>222500</v>
      </c>
    </row>
    <row r="61" spans="1:8" x14ac:dyDescent="0.25">
      <c r="A61" s="218" t="s">
        <v>1091</v>
      </c>
      <c r="B61" s="212" t="s">
        <v>145</v>
      </c>
      <c r="C61" s="212">
        <v>40</v>
      </c>
      <c r="D61" s="213">
        <v>35</v>
      </c>
      <c r="E61" s="213">
        <v>1400</v>
      </c>
      <c r="G61" s="212" t="s">
        <v>121</v>
      </c>
      <c r="H61" s="213">
        <v>76959</v>
      </c>
    </row>
    <row r="62" spans="1:8" x14ac:dyDescent="0.25">
      <c r="A62" s="218" t="s">
        <v>168</v>
      </c>
      <c r="B62" s="212" t="s">
        <v>150</v>
      </c>
      <c r="C62" s="212">
        <v>7</v>
      </c>
      <c r="D62" s="213">
        <v>240</v>
      </c>
      <c r="E62" s="213">
        <v>1680</v>
      </c>
      <c r="G62" s="212" t="s">
        <v>124</v>
      </c>
      <c r="H62" s="213">
        <v>209382</v>
      </c>
    </row>
    <row r="63" spans="1:8" x14ac:dyDescent="0.25">
      <c r="A63" s="218" t="s">
        <v>1092</v>
      </c>
      <c r="B63" s="212" t="s">
        <v>425</v>
      </c>
      <c r="C63" s="212">
        <v>4</v>
      </c>
      <c r="D63" s="213">
        <v>3500</v>
      </c>
      <c r="E63" s="213">
        <v>14000</v>
      </c>
      <c r="G63" s="212" t="s">
        <v>51</v>
      </c>
      <c r="H63" s="213">
        <v>3935160</v>
      </c>
    </row>
    <row r="64" spans="1:8" ht="30" x14ac:dyDescent="0.25">
      <c r="A64" s="218" t="s">
        <v>1093</v>
      </c>
      <c r="B64" s="212" t="s">
        <v>145</v>
      </c>
      <c r="C64" s="212">
        <v>1</v>
      </c>
      <c r="D64" s="213">
        <v>11760</v>
      </c>
      <c r="E64" s="213">
        <v>11760</v>
      </c>
      <c r="G64" s="212" t="s">
        <v>511</v>
      </c>
      <c r="H64" s="213">
        <v>57919</v>
      </c>
    </row>
    <row r="65" spans="1:8" x14ac:dyDescent="0.25">
      <c r="A65" s="218" t="s">
        <v>1094</v>
      </c>
      <c r="B65" s="212" t="s">
        <v>145</v>
      </c>
      <c r="C65" s="212">
        <v>6</v>
      </c>
      <c r="D65" s="213">
        <v>2000</v>
      </c>
      <c r="E65" s="213">
        <v>12000</v>
      </c>
      <c r="G65" s="212" t="s">
        <v>1248</v>
      </c>
      <c r="H65" s="213">
        <v>316900</v>
      </c>
    </row>
    <row r="66" spans="1:8" x14ac:dyDescent="0.25">
      <c r="A66" s="218" t="s">
        <v>1095</v>
      </c>
      <c r="B66" s="212" t="s">
        <v>520</v>
      </c>
      <c r="C66" s="212">
        <v>4</v>
      </c>
      <c r="D66" s="213">
        <v>1000</v>
      </c>
      <c r="E66" s="213">
        <v>4000</v>
      </c>
    </row>
    <row r="67" spans="1:8" x14ac:dyDescent="0.25">
      <c r="A67" s="218" t="s">
        <v>416</v>
      </c>
      <c r="B67" s="212" t="s">
        <v>342</v>
      </c>
      <c r="C67" s="215">
        <v>1500</v>
      </c>
      <c r="D67" s="213">
        <v>60</v>
      </c>
      <c r="E67" s="213">
        <v>90000</v>
      </c>
    </row>
    <row r="68" spans="1:8" x14ac:dyDescent="0.25">
      <c r="A68" s="218" t="s">
        <v>169</v>
      </c>
      <c r="B68" s="212" t="s">
        <v>142</v>
      </c>
      <c r="C68" s="212">
        <v>4</v>
      </c>
      <c r="D68" s="213">
        <v>295</v>
      </c>
      <c r="E68" s="213">
        <v>1180</v>
      </c>
    </row>
    <row r="69" spans="1:8" x14ac:dyDescent="0.25">
      <c r="A69" s="218" t="s">
        <v>1096</v>
      </c>
      <c r="B69" s="212" t="s">
        <v>145</v>
      </c>
      <c r="C69" s="212">
        <v>1</v>
      </c>
      <c r="D69" s="213">
        <v>7000</v>
      </c>
      <c r="E69" s="213">
        <v>7000</v>
      </c>
    </row>
    <row r="70" spans="1:8" x14ac:dyDescent="0.25">
      <c r="A70" s="218" t="s">
        <v>1097</v>
      </c>
      <c r="B70" s="212" t="s">
        <v>150</v>
      </c>
      <c r="C70" s="212">
        <v>10</v>
      </c>
      <c r="D70" s="213">
        <v>100</v>
      </c>
      <c r="E70" s="213">
        <v>1000</v>
      </c>
    </row>
    <row r="71" spans="1:8" x14ac:dyDescent="0.25">
      <c r="A71" s="218" t="s">
        <v>1098</v>
      </c>
      <c r="B71" s="212" t="s">
        <v>425</v>
      </c>
      <c r="C71" s="212">
        <v>2</v>
      </c>
      <c r="D71" s="213">
        <v>5000</v>
      </c>
      <c r="E71" s="213">
        <v>10000</v>
      </c>
    </row>
    <row r="72" spans="1:8" x14ac:dyDescent="0.25">
      <c r="A72" s="218" t="s">
        <v>1202</v>
      </c>
      <c r="B72" s="212" t="s">
        <v>425</v>
      </c>
      <c r="C72" s="212">
        <v>1</v>
      </c>
      <c r="D72" s="213">
        <v>5000</v>
      </c>
      <c r="E72" s="213">
        <v>5000</v>
      </c>
    </row>
    <row r="73" spans="1:8" x14ac:dyDescent="0.25">
      <c r="A73" s="218" t="s">
        <v>549</v>
      </c>
      <c r="B73" s="212" t="s">
        <v>425</v>
      </c>
      <c r="C73" s="212">
        <v>21</v>
      </c>
      <c r="D73" s="213">
        <v>2000</v>
      </c>
      <c r="E73" s="213">
        <v>42000</v>
      </c>
    </row>
    <row r="74" spans="1:8" x14ac:dyDescent="0.25">
      <c r="A74" s="218" t="s">
        <v>1099</v>
      </c>
      <c r="B74" s="212" t="s">
        <v>425</v>
      </c>
      <c r="C74" s="212">
        <v>1</v>
      </c>
      <c r="D74" s="213">
        <v>25959</v>
      </c>
      <c r="E74" s="213">
        <v>25959</v>
      </c>
    </row>
    <row r="75" spans="1:8" x14ac:dyDescent="0.25">
      <c r="A75" s="218" t="s">
        <v>1100</v>
      </c>
      <c r="B75" s="212" t="s">
        <v>1101</v>
      </c>
      <c r="C75" s="212">
        <v>24</v>
      </c>
      <c r="D75" s="213">
        <v>2000</v>
      </c>
      <c r="E75" s="213">
        <v>48000</v>
      </c>
    </row>
    <row r="76" spans="1:8" x14ac:dyDescent="0.25">
      <c r="A76" s="218" t="s">
        <v>1003</v>
      </c>
      <c r="B76" s="212" t="s">
        <v>143</v>
      </c>
      <c r="C76" s="212">
        <v>2</v>
      </c>
      <c r="D76" s="212">
        <v>600</v>
      </c>
      <c r="E76" s="213">
        <v>1200</v>
      </c>
    </row>
    <row r="77" spans="1:8" ht="15.75" x14ac:dyDescent="0.25">
      <c r="A77" s="228" t="s">
        <v>1004</v>
      </c>
      <c r="B77" s="212" t="s">
        <v>143</v>
      </c>
      <c r="C77" s="212">
        <v>3</v>
      </c>
      <c r="D77" s="212">
        <v>200</v>
      </c>
      <c r="E77" s="213">
        <v>600</v>
      </c>
    </row>
    <row r="78" spans="1:8" x14ac:dyDescent="0.25">
      <c r="A78" s="218" t="s">
        <v>1102</v>
      </c>
      <c r="B78" s="212" t="s">
        <v>140</v>
      </c>
      <c r="C78" s="212">
        <v>5</v>
      </c>
      <c r="D78" s="213">
        <v>300</v>
      </c>
      <c r="E78" s="213">
        <v>1500</v>
      </c>
    </row>
    <row r="79" spans="1:8" x14ac:dyDescent="0.25">
      <c r="A79" s="218" t="s">
        <v>1103</v>
      </c>
      <c r="B79" s="212" t="s">
        <v>145</v>
      </c>
      <c r="C79" s="212">
        <v>255</v>
      </c>
      <c r="D79" s="213">
        <v>600</v>
      </c>
      <c r="E79" s="213">
        <v>153000</v>
      </c>
    </row>
    <row r="80" spans="1:8" x14ac:dyDescent="0.25">
      <c r="A80" s="218" t="s">
        <v>1104</v>
      </c>
      <c r="B80" s="212" t="s">
        <v>145</v>
      </c>
      <c r="C80" s="212">
        <v>255</v>
      </c>
      <c r="D80" s="213">
        <v>600</v>
      </c>
      <c r="E80" s="213">
        <v>153000</v>
      </c>
    </row>
    <row r="81" spans="1:5" x14ac:dyDescent="0.25">
      <c r="A81" s="218" t="s">
        <v>1105</v>
      </c>
      <c r="B81" s="212" t="s">
        <v>145</v>
      </c>
      <c r="C81" s="212">
        <v>3</v>
      </c>
      <c r="D81" s="213">
        <v>85</v>
      </c>
      <c r="E81" s="213">
        <v>255</v>
      </c>
    </row>
    <row r="82" spans="1:5" x14ac:dyDescent="0.25">
      <c r="A82" s="218" t="s">
        <v>1106</v>
      </c>
      <c r="B82" s="212" t="s">
        <v>145</v>
      </c>
      <c r="C82" s="212">
        <v>4</v>
      </c>
      <c r="D82" s="213">
        <v>60</v>
      </c>
      <c r="E82" s="213">
        <v>240</v>
      </c>
    </row>
    <row r="83" spans="1:5" x14ac:dyDescent="0.25">
      <c r="A83" s="218" t="s">
        <v>1107</v>
      </c>
      <c r="B83" s="212" t="s">
        <v>145</v>
      </c>
      <c r="C83" s="212">
        <v>4</v>
      </c>
      <c r="D83" s="213">
        <v>60</v>
      </c>
      <c r="E83" s="213">
        <v>240</v>
      </c>
    </row>
    <row r="84" spans="1:5" x14ac:dyDescent="0.25">
      <c r="A84" s="218" t="s">
        <v>1108</v>
      </c>
      <c r="B84" s="212" t="s">
        <v>145</v>
      </c>
      <c r="C84" s="212">
        <v>1</v>
      </c>
      <c r="D84" s="212">
        <v>85</v>
      </c>
      <c r="E84" s="212">
        <v>85</v>
      </c>
    </row>
    <row r="85" spans="1:5" x14ac:dyDescent="0.25">
      <c r="A85" s="218" t="s">
        <v>1109</v>
      </c>
      <c r="B85" s="212" t="s">
        <v>145</v>
      </c>
      <c r="C85" s="212">
        <v>1</v>
      </c>
      <c r="D85" s="212">
        <v>85</v>
      </c>
      <c r="E85" s="213">
        <v>85</v>
      </c>
    </row>
    <row r="86" spans="1:5" x14ac:dyDescent="0.25">
      <c r="A86" s="218" t="s">
        <v>1110</v>
      </c>
      <c r="B86" s="212" t="s">
        <v>207</v>
      </c>
      <c r="C86" s="212">
        <v>7</v>
      </c>
      <c r="D86" s="212">
        <v>725</v>
      </c>
      <c r="E86" s="213">
        <v>5075</v>
      </c>
    </row>
    <row r="87" spans="1:5" x14ac:dyDescent="0.25">
      <c r="A87" s="218" t="s">
        <v>305</v>
      </c>
      <c r="B87" s="212" t="s">
        <v>145</v>
      </c>
      <c r="C87" s="212">
        <v>10</v>
      </c>
      <c r="D87" s="212">
        <v>180</v>
      </c>
      <c r="E87" s="213">
        <v>1800</v>
      </c>
    </row>
    <row r="88" spans="1:5" x14ac:dyDescent="0.25">
      <c r="A88" s="218" t="s">
        <v>1111</v>
      </c>
      <c r="B88" s="212" t="s">
        <v>145</v>
      </c>
      <c r="C88" s="212">
        <v>45</v>
      </c>
      <c r="D88" s="213">
        <v>150</v>
      </c>
      <c r="E88" s="213">
        <v>6750</v>
      </c>
    </row>
    <row r="89" spans="1:5" x14ac:dyDescent="0.25">
      <c r="A89" s="218" t="s">
        <v>1005</v>
      </c>
      <c r="B89" s="212" t="s">
        <v>143</v>
      </c>
      <c r="C89" s="212">
        <v>2</v>
      </c>
      <c r="D89" s="213">
        <v>425</v>
      </c>
      <c r="E89" s="213">
        <v>850</v>
      </c>
    </row>
    <row r="90" spans="1:5" x14ac:dyDescent="0.25">
      <c r="A90" s="218" t="s">
        <v>557</v>
      </c>
      <c r="B90" s="212" t="s">
        <v>495</v>
      </c>
      <c r="C90" s="212">
        <v>155</v>
      </c>
      <c r="D90" s="212">
        <v>200</v>
      </c>
      <c r="E90" s="213">
        <v>31000</v>
      </c>
    </row>
    <row r="91" spans="1:5" x14ac:dyDescent="0.25">
      <c r="A91" s="218" t="s">
        <v>788</v>
      </c>
      <c r="B91" s="212" t="s">
        <v>145</v>
      </c>
      <c r="C91" s="212">
        <v>10</v>
      </c>
      <c r="D91" s="213">
        <v>2500</v>
      </c>
      <c r="E91" s="213">
        <v>25000</v>
      </c>
    </row>
    <row r="92" spans="1:5" x14ac:dyDescent="0.25">
      <c r="A92" s="218" t="s">
        <v>1112</v>
      </c>
      <c r="B92" s="212" t="s">
        <v>145</v>
      </c>
      <c r="C92" s="212">
        <v>25</v>
      </c>
      <c r="D92" s="213">
        <v>1500</v>
      </c>
      <c r="E92" s="213">
        <v>37500</v>
      </c>
    </row>
    <row r="93" spans="1:5" x14ac:dyDescent="0.25">
      <c r="A93" s="218" t="s">
        <v>1113</v>
      </c>
      <c r="B93" s="212" t="s">
        <v>145</v>
      </c>
      <c r="C93" s="212">
        <v>20</v>
      </c>
      <c r="D93" s="213">
        <v>1000</v>
      </c>
      <c r="E93" s="213">
        <v>20000</v>
      </c>
    </row>
    <row r="94" spans="1:5" x14ac:dyDescent="0.25">
      <c r="A94" s="218" t="s">
        <v>1114</v>
      </c>
      <c r="B94" s="212" t="s">
        <v>145</v>
      </c>
      <c r="C94" s="212">
        <v>10</v>
      </c>
      <c r="D94" s="213">
        <v>1450</v>
      </c>
      <c r="E94" s="213">
        <v>14500</v>
      </c>
    </row>
    <row r="95" spans="1:5" x14ac:dyDescent="0.25">
      <c r="A95" s="218" t="s">
        <v>175</v>
      </c>
      <c r="B95" s="212" t="s">
        <v>145</v>
      </c>
      <c r="C95" s="212">
        <v>50</v>
      </c>
      <c r="D95" s="212">
        <v>137</v>
      </c>
      <c r="E95" s="213">
        <v>6850</v>
      </c>
    </row>
    <row r="96" spans="1:5" x14ac:dyDescent="0.25">
      <c r="A96" s="218" t="s">
        <v>497</v>
      </c>
      <c r="B96" s="212" t="s">
        <v>495</v>
      </c>
      <c r="C96" s="212">
        <v>100</v>
      </c>
      <c r="D96" s="212">
        <v>350</v>
      </c>
      <c r="E96" s="213">
        <v>35000</v>
      </c>
    </row>
    <row r="97" spans="1:5" x14ac:dyDescent="0.25">
      <c r="A97" s="218" t="s">
        <v>1115</v>
      </c>
      <c r="B97" s="212" t="s">
        <v>495</v>
      </c>
      <c r="C97" s="212">
        <v>90</v>
      </c>
      <c r="D97" s="212">
        <v>300</v>
      </c>
      <c r="E97" s="213">
        <v>27000</v>
      </c>
    </row>
    <row r="98" spans="1:5" x14ac:dyDescent="0.25">
      <c r="A98" s="218" t="s">
        <v>497</v>
      </c>
      <c r="B98" s="212" t="s">
        <v>495</v>
      </c>
      <c r="C98" s="212">
        <v>650</v>
      </c>
      <c r="D98" s="213">
        <v>250</v>
      </c>
      <c r="E98" s="213">
        <v>162500</v>
      </c>
    </row>
    <row r="99" spans="1:5" x14ac:dyDescent="0.25">
      <c r="A99" s="218" t="s">
        <v>1116</v>
      </c>
      <c r="B99" s="212" t="s">
        <v>495</v>
      </c>
      <c r="C99" s="215">
        <v>1832</v>
      </c>
      <c r="D99" s="213">
        <v>80</v>
      </c>
      <c r="E99" s="213">
        <v>146560</v>
      </c>
    </row>
    <row r="100" spans="1:5" x14ac:dyDescent="0.25">
      <c r="A100" s="218" t="s">
        <v>1117</v>
      </c>
      <c r="B100" s="212" t="s">
        <v>140</v>
      </c>
      <c r="C100" s="215">
        <v>24765</v>
      </c>
      <c r="D100" s="213">
        <v>80</v>
      </c>
      <c r="E100" s="213">
        <v>1981200</v>
      </c>
    </row>
    <row r="101" spans="1:5" x14ac:dyDescent="0.25">
      <c r="A101" s="218" t="s">
        <v>1118</v>
      </c>
      <c r="B101" s="212" t="s">
        <v>140</v>
      </c>
      <c r="C101" s="215">
        <v>2700</v>
      </c>
      <c r="D101" s="213">
        <v>165</v>
      </c>
      <c r="E101" s="213">
        <v>445500</v>
      </c>
    </row>
    <row r="102" spans="1:5" x14ac:dyDescent="0.25">
      <c r="A102" s="218" t="s">
        <v>1119</v>
      </c>
      <c r="B102" s="212" t="s">
        <v>495</v>
      </c>
      <c r="C102" s="212">
        <v>363</v>
      </c>
      <c r="D102" s="213">
        <v>200</v>
      </c>
      <c r="E102" s="213">
        <v>72600</v>
      </c>
    </row>
    <row r="103" spans="1:5" x14ac:dyDescent="0.25">
      <c r="A103" s="218" t="s">
        <v>1120</v>
      </c>
      <c r="B103" s="212" t="s">
        <v>495</v>
      </c>
      <c r="C103" s="215">
        <v>2886</v>
      </c>
      <c r="D103" s="212">
        <v>200</v>
      </c>
      <c r="E103" s="213">
        <v>577200</v>
      </c>
    </row>
    <row r="104" spans="1:5" x14ac:dyDescent="0.25">
      <c r="A104" s="218" t="s">
        <v>1121</v>
      </c>
      <c r="B104" s="212" t="s">
        <v>145</v>
      </c>
      <c r="C104" s="212">
        <v>130</v>
      </c>
      <c r="D104" s="213">
        <v>13.5</v>
      </c>
      <c r="E104" s="213">
        <v>1755</v>
      </c>
    </row>
    <row r="105" spans="1:5" x14ac:dyDescent="0.25">
      <c r="A105" s="218" t="s">
        <v>426</v>
      </c>
      <c r="B105" s="212" t="s">
        <v>145</v>
      </c>
      <c r="C105" s="212">
        <v>450</v>
      </c>
      <c r="D105" s="213">
        <v>100</v>
      </c>
      <c r="E105" s="213">
        <v>45000</v>
      </c>
    </row>
    <row r="106" spans="1:5" x14ac:dyDescent="0.25">
      <c r="A106" s="218" t="s">
        <v>427</v>
      </c>
      <c r="B106" s="212" t="s">
        <v>145</v>
      </c>
      <c r="C106" s="212">
        <v>450</v>
      </c>
      <c r="D106" s="212">
        <v>200</v>
      </c>
      <c r="E106" s="213">
        <v>90000</v>
      </c>
    </row>
    <row r="107" spans="1:5" x14ac:dyDescent="0.25">
      <c r="A107" s="218" t="s">
        <v>428</v>
      </c>
      <c r="B107" s="212" t="s">
        <v>145</v>
      </c>
      <c r="C107" s="212">
        <v>450</v>
      </c>
      <c r="D107" s="213">
        <v>150</v>
      </c>
      <c r="E107" s="213">
        <v>67500</v>
      </c>
    </row>
    <row r="108" spans="1:5" x14ac:dyDescent="0.25">
      <c r="A108" s="218" t="s">
        <v>1006</v>
      </c>
      <c r="B108" s="212" t="s">
        <v>143</v>
      </c>
      <c r="C108" s="212">
        <v>3</v>
      </c>
      <c r="D108" s="213">
        <v>425</v>
      </c>
      <c r="E108" s="213">
        <v>1275</v>
      </c>
    </row>
    <row r="109" spans="1:5" x14ac:dyDescent="0.25">
      <c r="A109" s="218" t="s">
        <v>1122</v>
      </c>
      <c r="B109" s="212" t="s">
        <v>145</v>
      </c>
      <c r="C109" s="212">
        <v>5</v>
      </c>
      <c r="D109" s="213">
        <v>5400</v>
      </c>
      <c r="E109" s="213">
        <v>27000</v>
      </c>
    </row>
    <row r="110" spans="1:5" x14ac:dyDescent="0.25">
      <c r="A110" s="218" t="s">
        <v>792</v>
      </c>
      <c r="B110" s="212" t="s">
        <v>152</v>
      </c>
      <c r="C110" s="212">
        <v>1</v>
      </c>
      <c r="D110" s="213">
        <v>3980</v>
      </c>
      <c r="E110" s="213">
        <v>3980</v>
      </c>
    </row>
    <row r="111" spans="1:5" ht="45" x14ac:dyDescent="0.25">
      <c r="A111" s="218" t="s">
        <v>885</v>
      </c>
      <c r="B111" s="212" t="s">
        <v>142</v>
      </c>
      <c r="C111" s="212">
        <v>5</v>
      </c>
      <c r="D111" s="213">
        <v>2000</v>
      </c>
      <c r="E111" s="213">
        <v>10000</v>
      </c>
    </row>
    <row r="112" spans="1:5" x14ac:dyDescent="0.25">
      <c r="A112" s="218" t="s">
        <v>1123</v>
      </c>
      <c r="B112" s="212" t="s">
        <v>145</v>
      </c>
      <c r="C112" s="212">
        <v>1</v>
      </c>
      <c r="D112" s="213">
        <v>24000</v>
      </c>
      <c r="E112" s="213">
        <v>24000</v>
      </c>
    </row>
    <row r="113" spans="1:5" x14ac:dyDescent="0.25">
      <c r="A113" s="218" t="s">
        <v>1124</v>
      </c>
      <c r="B113" s="212" t="s">
        <v>145</v>
      </c>
      <c r="C113" s="212">
        <v>3</v>
      </c>
      <c r="D113" s="212">
        <v>300</v>
      </c>
      <c r="E113" s="213">
        <v>900</v>
      </c>
    </row>
    <row r="114" spans="1:5" x14ac:dyDescent="0.25">
      <c r="A114" s="218" t="s">
        <v>1125</v>
      </c>
      <c r="B114" s="212" t="s">
        <v>142</v>
      </c>
      <c r="C114" s="212">
        <v>1</v>
      </c>
      <c r="D114" s="213">
        <v>3840</v>
      </c>
      <c r="E114" s="213">
        <v>3840</v>
      </c>
    </row>
    <row r="115" spans="1:5" x14ac:dyDescent="0.25">
      <c r="A115" s="218" t="s">
        <v>1126</v>
      </c>
      <c r="B115" s="212" t="s">
        <v>145</v>
      </c>
      <c r="C115" s="212">
        <v>5</v>
      </c>
      <c r="D115" s="213">
        <v>4200</v>
      </c>
      <c r="E115" s="213">
        <v>21000</v>
      </c>
    </row>
    <row r="116" spans="1:5" x14ac:dyDescent="0.25">
      <c r="A116" s="218" t="s">
        <v>1127</v>
      </c>
      <c r="B116" s="212" t="s">
        <v>145</v>
      </c>
      <c r="C116" s="212">
        <v>50</v>
      </c>
      <c r="D116" s="212">
        <v>17</v>
      </c>
      <c r="E116" s="213">
        <v>850</v>
      </c>
    </row>
    <row r="117" spans="1:5" x14ac:dyDescent="0.25">
      <c r="A117" s="218" t="s">
        <v>1203</v>
      </c>
      <c r="B117" s="212" t="s">
        <v>145</v>
      </c>
      <c r="C117" s="212">
        <v>50</v>
      </c>
      <c r="D117" s="213">
        <v>12.04</v>
      </c>
      <c r="E117" s="213">
        <v>602</v>
      </c>
    </row>
    <row r="118" spans="1:5" x14ac:dyDescent="0.25">
      <c r="A118" s="218" t="s">
        <v>1128</v>
      </c>
      <c r="B118" s="212" t="s">
        <v>145</v>
      </c>
      <c r="C118" s="212">
        <v>1</v>
      </c>
      <c r="D118" s="213">
        <v>7000</v>
      </c>
      <c r="E118" s="213">
        <v>7000</v>
      </c>
    </row>
    <row r="119" spans="1:5" x14ac:dyDescent="0.25">
      <c r="A119" s="218" t="s">
        <v>1129</v>
      </c>
      <c r="B119" s="212" t="s">
        <v>154</v>
      </c>
      <c r="C119" s="212">
        <v>25</v>
      </c>
      <c r="D119" s="212">
        <v>250</v>
      </c>
      <c r="E119" s="213">
        <v>6250</v>
      </c>
    </row>
    <row r="120" spans="1:5" x14ac:dyDescent="0.25">
      <c r="A120" s="218" t="s">
        <v>1130</v>
      </c>
      <c r="B120" s="212" t="s">
        <v>145</v>
      </c>
      <c r="C120" s="212">
        <v>3</v>
      </c>
      <c r="D120" s="213">
        <v>1500</v>
      </c>
      <c r="E120" s="213">
        <v>4500</v>
      </c>
    </row>
    <row r="121" spans="1:5" x14ac:dyDescent="0.25">
      <c r="A121" s="218" t="s">
        <v>1131</v>
      </c>
      <c r="B121" s="212" t="s">
        <v>145</v>
      </c>
      <c r="C121" s="212">
        <v>3</v>
      </c>
      <c r="D121" s="213">
        <v>1500</v>
      </c>
      <c r="E121" s="213">
        <v>4500</v>
      </c>
    </row>
    <row r="122" spans="1:5" x14ac:dyDescent="0.25">
      <c r="A122" s="218" t="s">
        <v>1132</v>
      </c>
      <c r="B122" s="212" t="s">
        <v>145</v>
      </c>
      <c r="C122" s="212">
        <v>6</v>
      </c>
      <c r="D122" s="213">
        <v>3500</v>
      </c>
      <c r="E122" s="213">
        <v>21000</v>
      </c>
    </row>
    <row r="123" spans="1:5" x14ac:dyDescent="0.25">
      <c r="A123" s="218" t="s">
        <v>1133</v>
      </c>
      <c r="B123" s="212" t="s">
        <v>145</v>
      </c>
      <c r="C123" s="212">
        <v>17</v>
      </c>
      <c r="D123" s="213">
        <v>2000</v>
      </c>
      <c r="E123" s="213">
        <v>34000</v>
      </c>
    </row>
    <row r="124" spans="1:5" x14ac:dyDescent="0.25">
      <c r="A124" s="218" t="s">
        <v>1134</v>
      </c>
      <c r="B124" s="212" t="s">
        <v>145</v>
      </c>
      <c r="C124" s="212">
        <v>6</v>
      </c>
      <c r="D124" s="213">
        <v>108</v>
      </c>
      <c r="E124" s="213">
        <v>648</v>
      </c>
    </row>
    <row r="125" spans="1:5" x14ac:dyDescent="0.25">
      <c r="A125" s="218" t="s">
        <v>1135</v>
      </c>
      <c r="B125" s="212" t="s">
        <v>145</v>
      </c>
      <c r="C125" s="212">
        <v>20</v>
      </c>
      <c r="D125" s="213">
        <v>72</v>
      </c>
      <c r="E125" s="213">
        <v>1440</v>
      </c>
    </row>
    <row r="126" spans="1:5" x14ac:dyDescent="0.25">
      <c r="A126" s="218" t="s">
        <v>1136</v>
      </c>
      <c r="B126" s="212" t="s">
        <v>207</v>
      </c>
      <c r="C126" s="212">
        <v>1</v>
      </c>
      <c r="D126" s="213">
        <v>375</v>
      </c>
      <c r="E126" s="213">
        <v>375</v>
      </c>
    </row>
    <row r="127" spans="1:5" x14ac:dyDescent="0.25">
      <c r="A127" s="218" t="s">
        <v>1137</v>
      </c>
      <c r="B127" s="212" t="s">
        <v>145</v>
      </c>
      <c r="C127" s="212">
        <v>2</v>
      </c>
      <c r="D127" s="213">
        <v>1200</v>
      </c>
      <c r="E127" s="213">
        <v>2400</v>
      </c>
    </row>
    <row r="128" spans="1:5" x14ac:dyDescent="0.25">
      <c r="A128" s="218" t="s">
        <v>1138</v>
      </c>
      <c r="B128" s="212" t="s">
        <v>145</v>
      </c>
      <c r="C128" s="212">
        <v>20</v>
      </c>
      <c r="D128" s="212">
        <v>80</v>
      </c>
      <c r="E128" s="213">
        <v>1600</v>
      </c>
    </row>
    <row r="129" spans="1:5" x14ac:dyDescent="0.25">
      <c r="A129" s="218" t="s">
        <v>1139</v>
      </c>
      <c r="B129" s="212" t="s">
        <v>145</v>
      </c>
      <c r="C129" s="212">
        <v>40</v>
      </c>
      <c r="D129" s="212">
        <v>500</v>
      </c>
      <c r="E129" s="213">
        <v>20000</v>
      </c>
    </row>
    <row r="130" spans="1:5" x14ac:dyDescent="0.25">
      <c r="A130" s="218" t="s">
        <v>1140</v>
      </c>
      <c r="B130" s="212" t="s">
        <v>425</v>
      </c>
      <c r="C130" s="212">
        <v>1</v>
      </c>
      <c r="D130" s="213">
        <v>1500</v>
      </c>
      <c r="E130" s="213">
        <v>1500</v>
      </c>
    </row>
    <row r="131" spans="1:5" x14ac:dyDescent="0.25">
      <c r="A131" s="218" t="s">
        <v>1204</v>
      </c>
      <c r="B131" s="212" t="s">
        <v>414</v>
      </c>
      <c r="C131" s="212">
        <v>71</v>
      </c>
      <c r="D131" s="213">
        <v>2000</v>
      </c>
      <c r="E131" s="213">
        <v>142000</v>
      </c>
    </row>
    <row r="132" spans="1:5" x14ac:dyDescent="0.25">
      <c r="A132" s="218" t="s">
        <v>1204</v>
      </c>
      <c r="B132" s="212" t="s">
        <v>414</v>
      </c>
      <c r="C132" s="212">
        <v>1</v>
      </c>
      <c r="D132" s="213">
        <v>2000</v>
      </c>
      <c r="E132" s="213">
        <v>2000</v>
      </c>
    </row>
    <row r="133" spans="1:5" x14ac:dyDescent="0.25">
      <c r="A133" s="218" t="s">
        <v>1141</v>
      </c>
      <c r="B133" s="212" t="s">
        <v>145</v>
      </c>
      <c r="C133" s="212">
        <v>130</v>
      </c>
      <c r="D133" s="212">
        <v>7</v>
      </c>
      <c r="E133" s="213">
        <v>910</v>
      </c>
    </row>
    <row r="134" spans="1:5" x14ac:dyDescent="0.25">
      <c r="A134" s="218" t="s">
        <v>178</v>
      </c>
      <c r="B134" s="212" t="s">
        <v>140</v>
      </c>
      <c r="C134" s="212">
        <v>15</v>
      </c>
      <c r="D134" s="212">
        <v>120</v>
      </c>
      <c r="E134" s="213">
        <v>1800</v>
      </c>
    </row>
    <row r="135" spans="1:5" x14ac:dyDescent="0.25">
      <c r="A135" s="218" t="s">
        <v>1142</v>
      </c>
      <c r="B135" s="212" t="s">
        <v>145</v>
      </c>
      <c r="C135" s="212">
        <v>10</v>
      </c>
      <c r="D135" s="213">
        <v>150</v>
      </c>
      <c r="E135" s="213">
        <v>1500</v>
      </c>
    </row>
    <row r="136" spans="1:5" x14ac:dyDescent="0.25">
      <c r="A136" s="218" t="s">
        <v>220</v>
      </c>
      <c r="B136" s="212" t="s">
        <v>145</v>
      </c>
      <c r="C136" s="212">
        <v>20</v>
      </c>
      <c r="D136" s="213">
        <v>150</v>
      </c>
      <c r="E136" s="213">
        <v>3000</v>
      </c>
    </row>
    <row r="137" spans="1:5" x14ac:dyDescent="0.25">
      <c r="A137" s="218" t="s">
        <v>1143</v>
      </c>
      <c r="B137" s="212" t="s">
        <v>140</v>
      </c>
      <c r="C137" s="212">
        <v>65</v>
      </c>
      <c r="D137" s="213">
        <v>25</v>
      </c>
      <c r="E137" s="213">
        <v>1625</v>
      </c>
    </row>
    <row r="138" spans="1:5" x14ac:dyDescent="0.25">
      <c r="A138" s="218" t="s">
        <v>568</v>
      </c>
      <c r="B138" s="212" t="s">
        <v>145</v>
      </c>
      <c r="C138" s="212">
        <v>2</v>
      </c>
      <c r="D138" s="213">
        <v>2000</v>
      </c>
      <c r="E138" s="213">
        <v>4000</v>
      </c>
    </row>
    <row r="139" spans="1:5" x14ac:dyDescent="0.25">
      <c r="A139" s="218" t="s">
        <v>429</v>
      </c>
      <c r="B139" s="212" t="s">
        <v>145</v>
      </c>
      <c r="C139" s="212">
        <v>4</v>
      </c>
      <c r="D139" s="213">
        <v>1500</v>
      </c>
      <c r="E139" s="213">
        <v>6000</v>
      </c>
    </row>
    <row r="140" spans="1:5" x14ac:dyDescent="0.25">
      <c r="A140" s="218" t="s">
        <v>1144</v>
      </c>
      <c r="B140" s="212" t="s">
        <v>145</v>
      </c>
      <c r="C140" s="212">
        <v>10</v>
      </c>
      <c r="D140" s="212">
        <v>195</v>
      </c>
      <c r="E140" s="213">
        <v>1950</v>
      </c>
    </row>
    <row r="141" spans="1:5" x14ac:dyDescent="0.25">
      <c r="A141" s="218" t="s">
        <v>1145</v>
      </c>
      <c r="B141" s="212" t="s">
        <v>152</v>
      </c>
      <c r="C141" s="212">
        <v>270</v>
      </c>
      <c r="D141" s="213">
        <v>1000</v>
      </c>
      <c r="E141" s="213">
        <v>270000</v>
      </c>
    </row>
    <row r="142" spans="1:5" ht="60" x14ac:dyDescent="0.25">
      <c r="A142" s="218" t="s">
        <v>1146</v>
      </c>
      <c r="B142" s="212" t="s">
        <v>140</v>
      </c>
      <c r="C142" s="212">
        <v>1</v>
      </c>
      <c r="D142" s="213">
        <v>15360</v>
      </c>
      <c r="E142" s="213">
        <v>15360</v>
      </c>
    </row>
    <row r="143" spans="1:5" x14ac:dyDescent="0.25">
      <c r="A143" s="218" t="s">
        <v>1147</v>
      </c>
      <c r="B143" s="212" t="s">
        <v>145</v>
      </c>
      <c r="C143" s="212">
        <v>1</v>
      </c>
      <c r="D143" s="213">
        <v>24000</v>
      </c>
      <c r="E143" s="213">
        <v>24000</v>
      </c>
    </row>
    <row r="144" spans="1:5" x14ac:dyDescent="0.25">
      <c r="A144" s="218" t="s">
        <v>1148</v>
      </c>
      <c r="B144" s="212" t="s">
        <v>145</v>
      </c>
      <c r="C144" s="212">
        <v>1</v>
      </c>
      <c r="D144" s="213">
        <v>16800</v>
      </c>
      <c r="E144" s="213">
        <v>16800</v>
      </c>
    </row>
    <row r="145" spans="1:5" x14ac:dyDescent="0.25">
      <c r="A145" s="218" t="s">
        <v>1149</v>
      </c>
      <c r="B145" s="212" t="s">
        <v>495</v>
      </c>
      <c r="C145" s="212">
        <v>15</v>
      </c>
      <c r="D145" s="213">
        <v>600</v>
      </c>
      <c r="E145" s="213">
        <v>9000</v>
      </c>
    </row>
    <row r="146" spans="1:5" ht="75" x14ac:dyDescent="0.25">
      <c r="A146" s="218" t="s">
        <v>1150</v>
      </c>
      <c r="B146" s="212" t="s">
        <v>145</v>
      </c>
      <c r="C146" s="212">
        <v>47</v>
      </c>
      <c r="D146" s="212">
        <v>700</v>
      </c>
      <c r="E146" s="213">
        <v>32900</v>
      </c>
    </row>
    <row r="147" spans="1:5" ht="30" x14ac:dyDescent="0.25">
      <c r="A147" s="218" t="s">
        <v>1151</v>
      </c>
      <c r="B147" s="212" t="s">
        <v>152</v>
      </c>
      <c r="C147" s="212">
        <v>1</v>
      </c>
      <c r="D147" s="213">
        <v>30000</v>
      </c>
      <c r="E147" s="213">
        <v>30000</v>
      </c>
    </row>
    <row r="148" spans="1:5" x14ac:dyDescent="0.25">
      <c r="A148" s="218" t="s">
        <v>1152</v>
      </c>
      <c r="B148" s="212" t="s">
        <v>425</v>
      </c>
      <c r="C148" s="212">
        <v>14</v>
      </c>
      <c r="D148" s="213">
        <v>6000</v>
      </c>
      <c r="E148" s="213">
        <v>84000</v>
      </c>
    </row>
    <row r="149" spans="1:5" x14ac:dyDescent="0.25">
      <c r="A149" s="218" t="s">
        <v>1153</v>
      </c>
      <c r="B149" s="212" t="s">
        <v>425</v>
      </c>
      <c r="C149" s="212">
        <v>3</v>
      </c>
      <c r="D149" s="213">
        <v>45000</v>
      </c>
      <c r="E149" s="213">
        <v>135000</v>
      </c>
    </row>
    <row r="150" spans="1:5" x14ac:dyDescent="0.25">
      <c r="A150" s="218" t="s">
        <v>1154</v>
      </c>
      <c r="B150" s="212" t="s">
        <v>425</v>
      </c>
      <c r="C150" s="212">
        <v>1</v>
      </c>
      <c r="D150" s="213">
        <v>25000</v>
      </c>
      <c r="E150" s="213">
        <v>25000</v>
      </c>
    </row>
    <row r="151" spans="1:5" x14ac:dyDescent="0.25">
      <c r="A151" s="218" t="s">
        <v>1155</v>
      </c>
      <c r="B151" s="212" t="s">
        <v>145</v>
      </c>
      <c r="C151" s="212">
        <v>15</v>
      </c>
      <c r="D151" s="212">
        <v>80</v>
      </c>
      <c r="E151" s="213">
        <v>1200</v>
      </c>
    </row>
    <row r="152" spans="1:5" x14ac:dyDescent="0.25">
      <c r="A152" s="218" t="s">
        <v>1156</v>
      </c>
      <c r="B152" s="212" t="s">
        <v>145</v>
      </c>
      <c r="C152" s="212">
        <v>2</v>
      </c>
      <c r="D152" s="212">
        <v>700</v>
      </c>
      <c r="E152" s="213">
        <v>1400</v>
      </c>
    </row>
    <row r="153" spans="1:5" x14ac:dyDescent="0.25">
      <c r="A153" s="218" t="s">
        <v>1157</v>
      </c>
      <c r="B153" s="212" t="s">
        <v>145</v>
      </c>
      <c r="C153" s="212">
        <v>4</v>
      </c>
      <c r="D153" s="213">
        <v>1000</v>
      </c>
      <c r="E153" s="213">
        <v>4000</v>
      </c>
    </row>
    <row r="154" spans="1:5" x14ac:dyDescent="0.25">
      <c r="A154" s="218" t="s">
        <v>1158</v>
      </c>
      <c r="B154" s="212" t="s">
        <v>145</v>
      </c>
      <c r="C154" s="212">
        <v>5</v>
      </c>
      <c r="D154" s="213">
        <v>3000</v>
      </c>
      <c r="E154" s="213">
        <v>15000</v>
      </c>
    </row>
    <row r="155" spans="1:5" ht="30" x14ac:dyDescent="0.25">
      <c r="A155" s="218" t="s">
        <v>181</v>
      </c>
      <c r="B155" s="212" t="s">
        <v>145</v>
      </c>
      <c r="C155" s="212">
        <v>50</v>
      </c>
      <c r="D155" s="213">
        <v>38</v>
      </c>
      <c r="E155" s="213">
        <v>1900</v>
      </c>
    </row>
    <row r="156" spans="1:5" x14ac:dyDescent="0.25">
      <c r="A156" s="218" t="s">
        <v>1159</v>
      </c>
      <c r="B156" s="212" t="s">
        <v>140</v>
      </c>
      <c r="C156" s="212">
        <v>10</v>
      </c>
      <c r="D156" s="213">
        <v>50</v>
      </c>
      <c r="E156" s="213">
        <v>500</v>
      </c>
    </row>
    <row r="157" spans="1:5" x14ac:dyDescent="0.25">
      <c r="A157" s="218" t="s">
        <v>501</v>
      </c>
      <c r="B157" s="212"/>
      <c r="C157" s="212"/>
      <c r="D157" s="213"/>
      <c r="E157" s="213"/>
    </row>
    <row r="158" spans="1:5" x14ac:dyDescent="0.25">
      <c r="A158" s="218" t="s">
        <v>1160</v>
      </c>
      <c r="B158" s="212" t="s">
        <v>495</v>
      </c>
      <c r="C158" s="212">
        <v>545</v>
      </c>
      <c r="D158" s="213">
        <v>100</v>
      </c>
      <c r="E158" s="213">
        <v>54500</v>
      </c>
    </row>
    <row r="159" spans="1:5" x14ac:dyDescent="0.25">
      <c r="A159" s="218" t="s">
        <v>570</v>
      </c>
      <c r="B159" s="212" t="s">
        <v>495</v>
      </c>
      <c r="C159" s="212">
        <v>160</v>
      </c>
      <c r="D159" s="213">
        <v>150</v>
      </c>
      <c r="E159" s="213">
        <v>24000</v>
      </c>
    </row>
    <row r="160" spans="1:5" x14ac:dyDescent="0.25">
      <c r="A160" s="218" t="s">
        <v>501</v>
      </c>
      <c r="B160" s="212" t="s">
        <v>140</v>
      </c>
      <c r="C160" s="215">
        <v>1400</v>
      </c>
      <c r="D160" s="213">
        <v>50</v>
      </c>
      <c r="E160" s="213">
        <v>70000</v>
      </c>
    </row>
    <row r="161" spans="1:5" x14ac:dyDescent="0.25">
      <c r="A161" s="218" t="s">
        <v>1161</v>
      </c>
      <c r="B161" s="212" t="s">
        <v>495</v>
      </c>
      <c r="C161" s="212">
        <v>394</v>
      </c>
      <c r="D161" s="213">
        <v>50</v>
      </c>
      <c r="E161" s="213">
        <v>19700</v>
      </c>
    </row>
    <row r="162" spans="1:5" x14ac:dyDescent="0.25">
      <c r="A162" s="218" t="s">
        <v>1161</v>
      </c>
      <c r="B162" s="212" t="s">
        <v>495</v>
      </c>
      <c r="C162" s="212">
        <v>15</v>
      </c>
      <c r="D162" s="212">
        <v>80</v>
      </c>
      <c r="E162" s="213">
        <v>1200</v>
      </c>
    </row>
    <row r="163" spans="1:5" ht="15.75" x14ac:dyDescent="0.25">
      <c r="A163" s="228" t="s">
        <v>1162</v>
      </c>
      <c r="B163" s="212" t="s">
        <v>495</v>
      </c>
      <c r="C163" s="215">
        <v>4260</v>
      </c>
      <c r="D163" s="213">
        <v>50</v>
      </c>
      <c r="E163" s="213">
        <v>213000</v>
      </c>
    </row>
    <row r="164" spans="1:5" x14ac:dyDescent="0.25">
      <c r="A164" s="218" t="s">
        <v>1163</v>
      </c>
      <c r="B164" s="212" t="s">
        <v>495</v>
      </c>
      <c r="C164" s="212">
        <v>600</v>
      </c>
      <c r="D164" s="213">
        <v>100</v>
      </c>
      <c r="E164" s="213">
        <v>60000</v>
      </c>
    </row>
    <row r="165" spans="1:5" x14ac:dyDescent="0.25">
      <c r="A165" s="218" t="s">
        <v>1164</v>
      </c>
      <c r="B165" s="212" t="s">
        <v>495</v>
      </c>
      <c r="C165" s="215">
        <v>2132</v>
      </c>
      <c r="D165" s="213">
        <v>100</v>
      </c>
      <c r="E165" s="213">
        <v>213200</v>
      </c>
    </row>
    <row r="166" spans="1:5" x14ac:dyDescent="0.25">
      <c r="A166" s="218" t="s">
        <v>800</v>
      </c>
      <c r="B166" s="212" t="s">
        <v>145</v>
      </c>
      <c r="C166" s="212">
        <v>5</v>
      </c>
      <c r="D166" s="213">
        <v>3000</v>
      </c>
      <c r="E166" s="213">
        <v>15000</v>
      </c>
    </row>
    <row r="167" spans="1:5" x14ac:dyDescent="0.25">
      <c r="A167" s="218" t="s">
        <v>1165</v>
      </c>
      <c r="B167" s="212" t="s">
        <v>145</v>
      </c>
      <c r="C167" s="212">
        <v>40</v>
      </c>
      <c r="D167" s="213">
        <v>280</v>
      </c>
      <c r="E167" s="213">
        <v>11200</v>
      </c>
    </row>
    <row r="168" spans="1:5" x14ac:dyDescent="0.25">
      <c r="A168" s="218" t="s">
        <v>1166</v>
      </c>
      <c r="B168" s="212" t="s">
        <v>145</v>
      </c>
      <c r="C168" s="212">
        <v>2</v>
      </c>
      <c r="D168" s="213">
        <v>30000</v>
      </c>
      <c r="E168" s="213">
        <v>60000</v>
      </c>
    </row>
    <row r="169" spans="1:5" x14ac:dyDescent="0.25">
      <c r="A169" s="218" t="s">
        <v>1167</v>
      </c>
      <c r="B169" s="212" t="s">
        <v>152</v>
      </c>
      <c r="C169" s="212">
        <v>1</v>
      </c>
      <c r="D169" s="213">
        <v>15360</v>
      </c>
      <c r="E169" s="213">
        <v>15360</v>
      </c>
    </row>
    <row r="170" spans="1:5" x14ac:dyDescent="0.25">
      <c r="A170" s="218" t="s">
        <v>1168</v>
      </c>
      <c r="B170" s="212" t="s">
        <v>145</v>
      </c>
      <c r="C170" s="212">
        <v>8</v>
      </c>
      <c r="D170" s="213">
        <v>2200</v>
      </c>
      <c r="E170" s="213">
        <v>17600</v>
      </c>
    </row>
    <row r="171" spans="1:5" ht="30" x14ac:dyDescent="0.25">
      <c r="A171" s="218" t="s">
        <v>1169</v>
      </c>
      <c r="B171" s="212" t="s">
        <v>145</v>
      </c>
      <c r="C171" s="212">
        <v>275</v>
      </c>
      <c r="D171" s="213">
        <v>300</v>
      </c>
      <c r="E171" s="213">
        <v>82500</v>
      </c>
    </row>
    <row r="172" spans="1:5" x14ac:dyDescent="0.25">
      <c r="A172" s="218" t="s">
        <v>1170</v>
      </c>
      <c r="B172" s="212" t="s">
        <v>145</v>
      </c>
      <c r="C172" s="212">
        <v>5</v>
      </c>
      <c r="D172" s="212">
        <v>174</v>
      </c>
      <c r="E172" s="213">
        <v>870</v>
      </c>
    </row>
    <row r="173" spans="1:5" x14ac:dyDescent="0.25">
      <c r="A173" s="218" t="s">
        <v>1171</v>
      </c>
      <c r="B173" s="212" t="s">
        <v>140</v>
      </c>
      <c r="C173" s="212">
        <v>5</v>
      </c>
      <c r="D173" s="212">
        <v>90</v>
      </c>
      <c r="E173" s="213">
        <v>450</v>
      </c>
    </row>
    <row r="174" spans="1:5" x14ac:dyDescent="0.25">
      <c r="A174" s="218" t="s">
        <v>806</v>
      </c>
      <c r="B174" s="212" t="s">
        <v>142</v>
      </c>
      <c r="C174" s="212">
        <v>1</v>
      </c>
      <c r="D174" s="213">
        <v>12000</v>
      </c>
      <c r="E174" s="213">
        <v>12000</v>
      </c>
    </row>
    <row r="175" spans="1:5" x14ac:dyDescent="0.25">
      <c r="A175" s="218" t="s">
        <v>1172</v>
      </c>
      <c r="B175" s="212" t="s">
        <v>145</v>
      </c>
      <c r="C175" s="212">
        <v>30</v>
      </c>
      <c r="D175" s="213">
        <v>60</v>
      </c>
      <c r="E175" s="213">
        <v>1800</v>
      </c>
    </row>
    <row r="176" spans="1:5" x14ac:dyDescent="0.25">
      <c r="A176" s="218" t="s">
        <v>184</v>
      </c>
      <c r="B176" s="212" t="s">
        <v>145</v>
      </c>
      <c r="C176" s="212">
        <v>40</v>
      </c>
      <c r="D176" s="213">
        <v>12</v>
      </c>
      <c r="E176" s="213">
        <v>480</v>
      </c>
    </row>
    <row r="177" spans="1:5" x14ac:dyDescent="0.25">
      <c r="A177" s="218" t="s">
        <v>1173</v>
      </c>
      <c r="B177" s="212" t="s">
        <v>145</v>
      </c>
      <c r="C177" s="212">
        <v>40</v>
      </c>
      <c r="D177" s="213">
        <v>100</v>
      </c>
      <c r="E177" s="213">
        <v>4000</v>
      </c>
    </row>
    <row r="178" spans="1:5" x14ac:dyDescent="0.25">
      <c r="A178" s="218" t="s">
        <v>1174</v>
      </c>
      <c r="B178" s="212" t="s">
        <v>145</v>
      </c>
      <c r="C178" s="212">
        <v>6</v>
      </c>
      <c r="D178" s="213">
        <v>200</v>
      </c>
      <c r="E178" s="213">
        <v>1200</v>
      </c>
    </row>
    <row r="179" spans="1:5" x14ac:dyDescent="0.25">
      <c r="A179" s="218" t="s">
        <v>1175</v>
      </c>
      <c r="B179" s="212" t="s">
        <v>145</v>
      </c>
      <c r="C179" s="212">
        <v>10</v>
      </c>
      <c r="D179" s="213">
        <v>130</v>
      </c>
      <c r="E179" s="213">
        <v>1300</v>
      </c>
    </row>
    <row r="180" spans="1:5" x14ac:dyDescent="0.25">
      <c r="A180" s="218" t="s">
        <v>1176</v>
      </c>
      <c r="B180" s="212" t="s">
        <v>145</v>
      </c>
      <c r="C180" s="212">
        <v>55</v>
      </c>
      <c r="D180" s="213">
        <v>300</v>
      </c>
      <c r="E180" s="213">
        <v>16500</v>
      </c>
    </row>
    <row r="181" spans="1:5" x14ac:dyDescent="0.25">
      <c r="A181" s="218" t="s">
        <v>1176</v>
      </c>
      <c r="B181" s="212" t="s">
        <v>145</v>
      </c>
      <c r="C181" s="212">
        <v>80</v>
      </c>
      <c r="D181" s="213">
        <v>200</v>
      </c>
      <c r="E181" s="213">
        <v>16000</v>
      </c>
    </row>
    <row r="182" spans="1:5" x14ac:dyDescent="0.25">
      <c r="A182" s="218" t="s">
        <v>1177</v>
      </c>
      <c r="B182" s="212" t="s">
        <v>145</v>
      </c>
      <c r="C182" s="212">
        <v>2</v>
      </c>
      <c r="D182" s="213">
        <v>1200</v>
      </c>
      <c r="E182" s="213">
        <v>2400</v>
      </c>
    </row>
    <row r="183" spans="1:5" x14ac:dyDescent="0.25">
      <c r="A183" s="218" t="s">
        <v>482</v>
      </c>
      <c r="B183" s="212" t="s">
        <v>145</v>
      </c>
      <c r="C183" s="212">
        <v>1</v>
      </c>
      <c r="D183" s="213">
        <v>600</v>
      </c>
      <c r="E183" s="213">
        <v>600</v>
      </c>
    </row>
    <row r="184" spans="1:5" x14ac:dyDescent="0.25">
      <c r="A184" s="218" t="s">
        <v>1178</v>
      </c>
      <c r="B184" s="212" t="s">
        <v>425</v>
      </c>
      <c r="C184" s="212">
        <v>1</v>
      </c>
      <c r="D184" s="213">
        <v>640</v>
      </c>
      <c r="E184" s="213">
        <v>640</v>
      </c>
    </row>
    <row r="185" spans="1:5" x14ac:dyDescent="0.25">
      <c r="A185" s="218" t="s">
        <v>483</v>
      </c>
      <c r="B185" s="212" t="s">
        <v>145</v>
      </c>
      <c r="C185" s="212">
        <v>3</v>
      </c>
      <c r="D185" s="213">
        <v>720</v>
      </c>
      <c r="E185" s="213">
        <v>2160</v>
      </c>
    </row>
    <row r="186" spans="1:5" x14ac:dyDescent="0.25">
      <c r="A186" s="218" t="s">
        <v>1179</v>
      </c>
      <c r="B186" s="212" t="s">
        <v>145</v>
      </c>
      <c r="C186" s="212">
        <v>5</v>
      </c>
      <c r="D186" s="213">
        <v>4480</v>
      </c>
      <c r="E186" s="213">
        <v>22400</v>
      </c>
    </row>
    <row r="187" spans="1:5" x14ac:dyDescent="0.25">
      <c r="A187" s="218" t="s">
        <v>1180</v>
      </c>
      <c r="B187" s="212" t="s">
        <v>145</v>
      </c>
      <c r="C187" s="212">
        <v>42</v>
      </c>
      <c r="D187" s="213">
        <v>896</v>
      </c>
      <c r="E187" s="213">
        <v>37632</v>
      </c>
    </row>
    <row r="188" spans="1:5" x14ac:dyDescent="0.25">
      <c r="A188" s="218" t="s">
        <v>484</v>
      </c>
      <c r="B188" s="212" t="s">
        <v>145</v>
      </c>
      <c r="C188" s="212">
        <v>23</v>
      </c>
      <c r="D188" s="213">
        <v>480</v>
      </c>
      <c r="E188" s="213">
        <v>11040</v>
      </c>
    </row>
    <row r="189" spans="1:5" x14ac:dyDescent="0.25">
      <c r="A189" s="218" t="s">
        <v>227</v>
      </c>
      <c r="B189" s="212" t="s">
        <v>143</v>
      </c>
      <c r="C189" s="212">
        <v>50</v>
      </c>
      <c r="D189" s="213">
        <v>15</v>
      </c>
      <c r="E189" s="213">
        <v>750</v>
      </c>
    </row>
    <row r="190" spans="1:5" x14ac:dyDescent="0.25">
      <c r="A190" s="218" t="s">
        <v>435</v>
      </c>
      <c r="B190" s="212" t="s">
        <v>145</v>
      </c>
      <c r="C190" s="212">
        <v>20</v>
      </c>
      <c r="D190" s="213">
        <v>500</v>
      </c>
      <c r="E190" s="213">
        <v>10000</v>
      </c>
    </row>
    <row r="191" spans="1:5" x14ac:dyDescent="0.25">
      <c r="A191" s="218" t="s">
        <v>1181</v>
      </c>
      <c r="B191" s="212" t="s">
        <v>425</v>
      </c>
      <c r="C191" s="212">
        <v>1</v>
      </c>
      <c r="D191" s="213">
        <v>100000</v>
      </c>
      <c r="E191" s="213">
        <v>100000</v>
      </c>
    </row>
    <row r="192" spans="1:5" x14ac:dyDescent="0.25">
      <c r="A192" s="218" t="s">
        <v>1182</v>
      </c>
      <c r="B192" s="212" t="s">
        <v>425</v>
      </c>
      <c r="C192" s="212">
        <v>4</v>
      </c>
      <c r="D192" s="213">
        <v>25000</v>
      </c>
      <c r="E192" s="213">
        <v>100000</v>
      </c>
    </row>
    <row r="193" spans="1:5" x14ac:dyDescent="0.25">
      <c r="A193" s="218" t="s">
        <v>1183</v>
      </c>
      <c r="B193" s="212" t="s">
        <v>425</v>
      </c>
      <c r="C193" s="212">
        <v>1</v>
      </c>
      <c r="D193" s="213">
        <v>57919</v>
      </c>
      <c r="E193" s="213">
        <v>57919</v>
      </c>
    </row>
    <row r="194" spans="1:5" x14ac:dyDescent="0.25">
      <c r="A194" s="218" t="s">
        <v>1184</v>
      </c>
      <c r="B194" s="212" t="s">
        <v>425</v>
      </c>
      <c r="C194" s="212">
        <v>1</v>
      </c>
      <c r="D194" s="213">
        <v>10000</v>
      </c>
      <c r="E194" s="213">
        <v>10000</v>
      </c>
    </row>
    <row r="195" spans="1:5" x14ac:dyDescent="0.25">
      <c r="A195" s="218" t="s">
        <v>506</v>
      </c>
      <c r="B195" s="212" t="s">
        <v>425</v>
      </c>
      <c r="C195" s="212">
        <v>2</v>
      </c>
      <c r="D195" s="213">
        <v>5000</v>
      </c>
      <c r="E195" s="213">
        <v>10000</v>
      </c>
    </row>
    <row r="196" spans="1:5" x14ac:dyDescent="0.25">
      <c r="A196" s="218" t="s">
        <v>1185</v>
      </c>
      <c r="B196" s="212" t="s">
        <v>145</v>
      </c>
      <c r="C196" s="212">
        <v>40</v>
      </c>
      <c r="D196" s="213">
        <v>1000</v>
      </c>
      <c r="E196" s="213">
        <v>40000</v>
      </c>
    </row>
    <row r="197" spans="1:5" x14ac:dyDescent="0.25">
      <c r="A197" s="218" t="s">
        <v>812</v>
      </c>
      <c r="B197" s="212" t="s">
        <v>152</v>
      </c>
      <c r="C197" s="212">
        <v>1</v>
      </c>
      <c r="D197" s="213">
        <v>8000</v>
      </c>
      <c r="E197" s="213">
        <v>8000</v>
      </c>
    </row>
    <row r="198" spans="1:5" x14ac:dyDescent="0.25">
      <c r="A198" s="218" t="s">
        <v>1186</v>
      </c>
      <c r="B198" s="212" t="s">
        <v>145</v>
      </c>
      <c r="C198" s="212">
        <v>2</v>
      </c>
      <c r="D198" s="213">
        <v>2388</v>
      </c>
      <c r="E198" s="213">
        <v>4776</v>
      </c>
    </row>
    <row r="199" spans="1:5" x14ac:dyDescent="0.25">
      <c r="A199" s="218" t="s">
        <v>1187</v>
      </c>
      <c r="B199" s="212" t="s">
        <v>425</v>
      </c>
      <c r="C199" s="212">
        <v>1</v>
      </c>
      <c r="D199" s="213">
        <v>167007</v>
      </c>
      <c r="E199" s="213">
        <v>167007</v>
      </c>
    </row>
    <row r="200" spans="1:5" x14ac:dyDescent="0.25">
      <c r="A200" s="218" t="s">
        <v>1188</v>
      </c>
      <c r="B200" s="212" t="s">
        <v>145</v>
      </c>
      <c r="C200" s="212">
        <v>3</v>
      </c>
      <c r="D200" s="213">
        <v>2500</v>
      </c>
      <c r="E200" s="213">
        <v>7500</v>
      </c>
    </row>
    <row r="201" spans="1:5" x14ac:dyDescent="0.25">
      <c r="A201" s="218" t="s">
        <v>1189</v>
      </c>
      <c r="B201" s="212" t="s">
        <v>145</v>
      </c>
      <c r="C201" s="212">
        <v>3</v>
      </c>
      <c r="D201" s="213">
        <v>2500</v>
      </c>
      <c r="E201" s="213">
        <v>7500</v>
      </c>
    </row>
    <row r="202" spans="1:5" x14ac:dyDescent="0.25">
      <c r="A202" s="218" t="s">
        <v>1190</v>
      </c>
      <c r="B202" s="212" t="s">
        <v>145</v>
      </c>
      <c r="C202" s="212">
        <v>4</v>
      </c>
      <c r="D202" s="213">
        <v>2500</v>
      </c>
      <c r="E202" s="213">
        <v>10000</v>
      </c>
    </row>
    <row r="203" spans="1:5" ht="30" x14ac:dyDescent="0.25">
      <c r="A203" s="218" t="s">
        <v>1191</v>
      </c>
      <c r="B203" s="212" t="s">
        <v>145</v>
      </c>
      <c r="C203" s="212">
        <v>4</v>
      </c>
      <c r="D203" s="213">
        <v>3500</v>
      </c>
      <c r="E203" s="213">
        <v>14000</v>
      </c>
    </row>
    <row r="204" spans="1:5" x14ac:dyDescent="0.25">
      <c r="A204" s="218" t="s">
        <v>1192</v>
      </c>
      <c r="B204" s="212" t="s">
        <v>145</v>
      </c>
      <c r="C204" s="212">
        <v>36</v>
      </c>
      <c r="D204" s="212">
        <v>500</v>
      </c>
      <c r="E204" s="213">
        <v>18000</v>
      </c>
    </row>
    <row r="205" spans="1:5" x14ac:dyDescent="0.25">
      <c r="A205" s="218" t="s">
        <v>584</v>
      </c>
      <c r="B205" s="212" t="s">
        <v>145</v>
      </c>
      <c r="C205" s="212">
        <v>165</v>
      </c>
      <c r="D205" s="212">
        <v>350</v>
      </c>
      <c r="E205" s="213">
        <v>57750</v>
      </c>
    </row>
    <row r="206" spans="1:5" x14ac:dyDescent="0.25">
      <c r="A206" s="218" t="s">
        <v>1193</v>
      </c>
      <c r="B206" s="212" t="s">
        <v>145</v>
      </c>
      <c r="C206" s="212">
        <v>25</v>
      </c>
      <c r="D206" s="213">
        <v>450</v>
      </c>
      <c r="E206" s="213">
        <v>11250</v>
      </c>
    </row>
    <row r="207" spans="1:5" ht="30" x14ac:dyDescent="0.25">
      <c r="A207" s="218" t="s">
        <v>1194</v>
      </c>
      <c r="B207" s="212" t="s">
        <v>142</v>
      </c>
      <c r="C207" s="212">
        <v>2</v>
      </c>
      <c r="D207" s="213">
        <v>6169.2</v>
      </c>
      <c r="E207" s="213">
        <v>12338.4</v>
      </c>
    </row>
    <row r="208" spans="1:5" x14ac:dyDescent="0.25">
      <c r="A208" s="218" t="s">
        <v>1195</v>
      </c>
      <c r="B208" s="212" t="s">
        <v>145</v>
      </c>
      <c r="C208" s="212">
        <v>1</v>
      </c>
      <c r="D208" s="213">
        <v>14000</v>
      </c>
      <c r="E208" s="213">
        <v>14000</v>
      </c>
    </row>
    <row r="209" spans="1:5" x14ac:dyDescent="0.25">
      <c r="A209" s="218" t="s">
        <v>1007</v>
      </c>
      <c r="B209" s="212" t="s">
        <v>143</v>
      </c>
      <c r="C209" s="212">
        <v>17</v>
      </c>
      <c r="D209" s="212">
        <v>450</v>
      </c>
      <c r="E209" s="213">
        <v>7650</v>
      </c>
    </row>
    <row r="210" spans="1:5" x14ac:dyDescent="0.25">
      <c r="A210" s="218" t="s">
        <v>1196</v>
      </c>
      <c r="B210" s="212" t="s">
        <v>142</v>
      </c>
      <c r="C210" s="212">
        <v>2</v>
      </c>
      <c r="D210" s="213">
        <v>4438</v>
      </c>
      <c r="E210" s="213">
        <v>8876</v>
      </c>
    </row>
    <row r="211" spans="1:5" x14ac:dyDescent="0.25">
      <c r="A211" s="218" t="s">
        <v>1197</v>
      </c>
      <c r="B211" s="212" t="s">
        <v>145</v>
      </c>
      <c r="C211" s="212">
        <v>20</v>
      </c>
      <c r="D211" s="213">
        <v>80</v>
      </c>
      <c r="E211" s="213">
        <v>1600</v>
      </c>
    </row>
    <row r="212" spans="1:5" x14ac:dyDescent="0.25">
      <c r="A212" s="218" t="s">
        <v>1198</v>
      </c>
      <c r="B212" s="212" t="s">
        <v>145</v>
      </c>
      <c r="C212" s="212">
        <v>30</v>
      </c>
      <c r="D212" s="213">
        <v>150</v>
      </c>
      <c r="E212" s="213">
        <v>4500</v>
      </c>
    </row>
    <row r="213" spans="1:5" x14ac:dyDescent="0.25">
      <c r="A213" s="218" t="s">
        <v>1199</v>
      </c>
      <c r="B213" s="212" t="s">
        <v>145</v>
      </c>
      <c r="C213" s="212">
        <v>10</v>
      </c>
      <c r="D213" s="213">
        <v>100</v>
      </c>
      <c r="E213" s="213">
        <v>1000</v>
      </c>
    </row>
    <row r="214" spans="1:5" ht="18.75" x14ac:dyDescent="0.3">
      <c r="A214" s="322" t="s">
        <v>101</v>
      </c>
      <c r="B214" s="323"/>
      <c r="C214" s="212"/>
      <c r="D214" s="212"/>
      <c r="E214" s="233">
        <f>SUM(E2:E213)</f>
        <v>7679979.4000000004</v>
      </c>
    </row>
  </sheetData>
  <mergeCells count="2">
    <mergeCell ref="A1:E1"/>
    <mergeCell ref="A214:B214"/>
  </mergeCells>
  <hyperlinks>
    <hyperlink ref="E214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16" workbookViewId="0">
      <selection activeCell="E23" sqref="E23"/>
    </sheetView>
  </sheetViews>
  <sheetFormatPr defaultRowHeight="15" x14ac:dyDescent="0.25"/>
  <cols>
    <col min="1" max="1" width="67.140625" style="226" customWidth="1"/>
    <col min="2" max="2" width="25.5703125" customWidth="1"/>
    <col min="3" max="3" width="13.85546875" bestFit="1" customWidth="1"/>
    <col min="4" max="4" width="10.140625" bestFit="1" customWidth="1"/>
    <col min="5" max="5" width="16.42578125" bestFit="1" customWidth="1"/>
    <col min="7" max="7" width="55.71093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61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1264</v>
      </c>
      <c r="H2" s="212" t="s">
        <v>739</v>
      </c>
      <c r="I2" s="213">
        <v>60000</v>
      </c>
    </row>
    <row r="3" spans="1:9" x14ac:dyDescent="0.25">
      <c r="A3" s="218" t="s">
        <v>1249</v>
      </c>
      <c r="B3" s="212" t="s">
        <v>142</v>
      </c>
      <c r="C3" s="212">
        <v>3</v>
      </c>
      <c r="D3" s="213">
        <v>108000</v>
      </c>
      <c r="E3" s="213">
        <v>324000</v>
      </c>
      <c r="G3" s="212" t="s">
        <v>683</v>
      </c>
      <c r="H3" s="212" t="s">
        <v>955</v>
      </c>
      <c r="I3" s="213">
        <v>59000</v>
      </c>
    </row>
    <row r="4" spans="1:9" ht="30" x14ac:dyDescent="0.25">
      <c r="A4" s="222" t="s">
        <v>1263</v>
      </c>
      <c r="B4" s="212" t="s">
        <v>142</v>
      </c>
      <c r="C4" s="212">
        <v>1</v>
      </c>
      <c r="D4" s="213">
        <v>43000</v>
      </c>
      <c r="E4" s="213">
        <v>43000</v>
      </c>
      <c r="G4" s="212" t="s">
        <v>683</v>
      </c>
      <c r="H4" s="212" t="s">
        <v>749</v>
      </c>
      <c r="I4" s="213">
        <v>250000</v>
      </c>
    </row>
    <row r="5" spans="1:9" x14ac:dyDescent="0.25">
      <c r="A5" s="218" t="s">
        <v>1253</v>
      </c>
      <c r="B5" s="212" t="s">
        <v>142</v>
      </c>
      <c r="C5" s="212">
        <v>2</v>
      </c>
      <c r="D5" s="213">
        <v>38000</v>
      </c>
      <c r="E5" s="213">
        <v>76000</v>
      </c>
      <c r="G5" s="212" t="s">
        <v>683</v>
      </c>
      <c r="H5" s="212" t="s">
        <v>739</v>
      </c>
      <c r="I5" s="213">
        <v>31360</v>
      </c>
    </row>
    <row r="6" spans="1:9" ht="45" x14ac:dyDescent="0.25">
      <c r="A6" s="218" t="s">
        <v>1254</v>
      </c>
      <c r="B6" s="212" t="s">
        <v>142</v>
      </c>
      <c r="C6" s="212">
        <v>6</v>
      </c>
      <c r="D6" s="213">
        <v>42000</v>
      </c>
      <c r="E6" s="213">
        <v>252000</v>
      </c>
      <c r="G6" s="212" t="s">
        <v>683</v>
      </c>
      <c r="H6" s="212" t="s">
        <v>751</v>
      </c>
      <c r="I6" s="213">
        <v>246925</v>
      </c>
    </row>
    <row r="7" spans="1:9" ht="30" x14ac:dyDescent="0.25">
      <c r="A7" s="218" t="s">
        <v>673</v>
      </c>
      <c r="B7" s="212" t="s">
        <v>142</v>
      </c>
      <c r="C7" s="212">
        <v>4</v>
      </c>
      <c r="D7" s="213">
        <v>45000</v>
      </c>
      <c r="E7" s="213">
        <v>180000</v>
      </c>
      <c r="G7" s="212" t="s">
        <v>683</v>
      </c>
      <c r="H7" s="212" t="s">
        <v>744</v>
      </c>
      <c r="I7" s="213">
        <v>385000</v>
      </c>
    </row>
    <row r="8" spans="1:9" ht="45" x14ac:dyDescent="0.25">
      <c r="A8" s="218" t="s">
        <v>1255</v>
      </c>
      <c r="B8" s="212" t="s">
        <v>142</v>
      </c>
      <c r="C8" s="212">
        <v>1</v>
      </c>
      <c r="D8" s="213">
        <v>80000</v>
      </c>
      <c r="E8" s="213">
        <v>80000</v>
      </c>
      <c r="G8" s="212" t="s">
        <v>683</v>
      </c>
      <c r="H8" s="212" t="s">
        <v>745</v>
      </c>
      <c r="I8" s="213">
        <v>170000</v>
      </c>
    </row>
    <row r="9" spans="1:9" ht="30" x14ac:dyDescent="0.25">
      <c r="A9" s="218" t="s">
        <v>1256</v>
      </c>
      <c r="B9" s="212" t="s">
        <v>142</v>
      </c>
      <c r="C9" s="212">
        <v>1</v>
      </c>
      <c r="D9" s="213">
        <v>25000</v>
      </c>
      <c r="E9" s="213">
        <v>25000</v>
      </c>
      <c r="G9" s="212" t="s">
        <v>683</v>
      </c>
      <c r="H9" s="212" t="s">
        <v>753</v>
      </c>
      <c r="I9" s="213">
        <v>16000</v>
      </c>
    </row>
    <row r="10" spans="1:9" ht="30" x14ac:dyDescent="0.25">
      <c r="A10" s="218" t="s">
        <v>1257</v>
      </c>
      <c r="B10" s="212" t="s">
        <v>142</v>
      </c>
      <c r="C10" s="212">
        <v>1</v>
      </c>
      <c r="D10" s="213">
        <v>25000</v>
      </c>
      <c r="E10" s="213">
        <v>25000</v>
      </c>
      <c r="G10" s="212" t="s">
        <v>683</v>
      </c>
      <c r="H10" s="212" t="s">
        <v>757</v>
      </c>
      <c r="I10" s="213">
        <v>41850</v>
      </c>
    </row>
    <row r="11" spans="1:9" ht="47.25" x14ac:dyDescent="0.25">
      <c r="A11" s="228" t="s">
        <v>1258</v>
      </c>
      <c r="B11" s="212" t="s">
        <v>142</v>
      </c>
      <c r="C11" s="212">
        <v>1</v>
      </c>
      <c r="D11" s="213">
        <v>59000</v>
      </c>
      <c r="E11" s="213">
        <v>59000</v>
      </c>
      <c r="G11" s="212" t="s">
        <v>683</v>
      </c>
      <c r="H11" s="212" t="s">
        <v>746</v>
      </c>
      <c r="I11" s="213">
        <v>16000</v>
      </c>
    </row>
    <row r="12" spans="1:9" x14ac:dyDescent="0.25">
      <c r="A12" s="218" t="s">
        <v>1259</v>
      </c>
      <c r="B12" s="212" t="s">
        <v>142</v>
      </c>
      <c r="C12" s="212">
        <v>3</v>
      </c>
      <c r="D12" s="213">
        <v>60000</v>
      </c>
      <c r="E12" s="213">
        <v>180000</v>
      </c>
      <c r="G12" s="212" t="s">
        <v>683</v>
      </c>
      <c r="H12" s="212" t="s">
        <v>748</v>
      </c>
      <c r="I12" s="213">
        <v>333688</v>
      </c>
    </row>
    <row r="13" spans="1:9" x14ac:dyDescent="0.25">
      <c r="A13" s="218" t="s">
        <v>1260</v>
      </c>
      <c r="B13" s="212" t="s">
        <v>142</v>
      </c>
      <c r="C13" s="212">
        <v>1</v>
      </c>
      <c r="D13" s="213">
        <v>15000</v>
      </c>
      <c r="E13" s="213">
        <v>15000</v>
      </c>
      <c r="G13" s="212" t="s">
        <v>683</v>
      </c>
      <c r="H13" s="212" t="s">
        <v>750</v>
      </c>
      <c r="I13" s="213">
        <v>402000</v>
      </c>
    </row>
    <row r="14" spans="1:9" x14ac:dyDescent="0.25">
      <c r="A14" s="218" t="s">
        <v>672</v>
      </c>
      <c r="B14" s="212" t="s">
        <v>142</v>
      </c>
      <c r="C14" s="212">
        <v>7</v>
      </c>
      <c r="D14" s="213">
        <v>24000</v>
      </c>
      <c r="E14" s="213">
        <v>168000</v>
      </c>
      <c r="G14" s="212" t="s">
        <v>683</v>
      </c>
      <c r="H14" s="212" t="s">
        <v>743</v>
      </c>
      <c r="I14" s="213">
        <v>140000</v>
      </c>
    </row>
    <row r="15" spans="1:9" ht="30" x14ac:dyDescent="0.25">
      <c r="A15" s="218" t="s">
        <v>676</v>
      </c>
      <c r="B15" s="212" t="s">
        <v>142</v>
      </c>
      <c r="C15" s="212">
        <v>1</v>
      </c>
      <c r="D15" s="213">
        <v>42000</v>
      </c>
      <c r="E15" s="213">
        <v>42000</v>
      </c>
    </row>
    <row r="16" spans="1:9" x14ac:dyDescent="0.25">
      <c r="A16" s="218" t="s">
        <v>1250</v>
      </c>
      <c r="B16" s="212" t="s">
        <v>142</v>
      </c>
      <c r="C16" s="212">
        <v>2</v>
      </c>
      <c r="D16" s="213">
        <v>16344</v>
      </c>
      <c r="E16" s="213">
        <v>32688</v>
      </c>
    </row>
    <row r="17" spans="1:5" x14ac:dyDescent="0.25">
      <c r="A17" s="218" t="s">
        <v>1251</v>
      </c>
      <c r="B17" s="212" t="s">
        <v>145</v>
      </c>
      <c r="C17" s="212">
        <v>1</v>
      </c>
      <c r="D17" s="213">
        <v>50000</v>
      </c>
      <c r="E17" s="213">
        <v>50000</v>
      </c>
    </row>
    <row r="18" spans="1:5" x14ac:dyDescent="0.25">
      <c r="A18" s="218" t="s">
        <v>1261</v>
      </c>
      <c r="B18" s="212" t="s">
        <v>142</v>
      </c>
      <c r="C18" s="212">
        <v>1</v>
      </c>
      <c r="D18" s="213">
        <v>130000</v>
      </c>
      <c r="E18" s="213">
        <v>130000</v>
      </c>
    </row>
    <row r="19" spans="1:5" ht="45" x14ac:dyDescent="0.25">
      <c r="A19" s="218" t="s">
        <v>1146</v>
      </c>
      <c r="B19" s="212" t="s">
        <v>140</v>
      </c>
      <c r="C19" s="212">
        <v>1</v>
      </c>
      <c r="D19" s="213">
        <v>15360</v>
      </c>
      <c r="E19" s="213">
        <v>15360</v>
      </c>
    </row>
    <row r="20" spans="1:5" ht="30" x14ac:dyDescent="0.25">
      <c r="A20" s="218" t="s">
        <v>677</v>
      </c>
      <c r="B20" s="212" t="s">
        <v>142</v>
      </c>
      <c r="C20" s="212">
        <v>12</v>
      </c>
      <c r="D20" s="213">
        <v>16000</v>
      </c>
      <c r="E20" s="213">
        <v>192000</v>
      </c>
    </row>
    <row r="21" spans="1:5" x14ac:dyDescent="0.25">
      <c r="A21" s="218" t="s">
        <v>1262</v>
      </c>
      <c r="B21" s="212" t="s">
        <v>142</v>
      </c>
      <c r="C21" s="212">
        <v>3</v>
      </c>
      <c r="D21" s="213">
        <v>20925</v>
      </c>
      <c r="E21" s="213">
        <v>62775</v>
      </c>
    </row>
    <row r="22" spans="1:5" x14ac:dyDescent="0.25">
      <c r="A22" s="218" t="s">
        <v>1252</v>
      </c>
      <c r="B22" s="212" t="s">
        <v>142</v>
      </c>
      <c r="C22" s="212">
        <v>1</v>
      </c>
      <c r="D22" s="213">
        <v>200000</v>
      </c>
      <c r="E22" s="213">
        <v>200000</v>
      </c>
    </row>
    <row r="23" spans="1:5" ht="18.75" x14ac:dyDescent="0.3">
      <c r="A23" s="322" t="s">
        <v>101</v>
      </c>
      <c r="B23" s="323"/>
      <c r="C23" s="212"/>
      <c r="D23" s="212"/>
      <c r="E23" s="233">
        <f>SUM(E2:E22)</f>
        <v>2151823</v>
      </c>
    </row>
  </sheetData>
  <mergeCells count="2">
    <mergeCell ref="A1:E1"/>
    <mergeCell ref="A23:B23"/>
  </mergeCells>
  <hyperlinks>
    <hyperlink ref="E23" location="APP!A1" display="APP!A1"/>
  </hyperlinks>
  <pageMargins left="0.25" right="0.25" top="0.75" bottom="0.75" header="0.3" footer="0.3"/>
  <pageSetup paperSize="10000" scale="7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D7" sqref="D7"/>
    </sheetView>
  </sheetViews>
  <sheetFormatPr defaultRowHeight="15" x14ac:dyDescent="0.25"/>
  <cols>
    <col min="1" max="1" width="2.28515625" customWidth="1"/>
    <col min="2" max="2" width="10.140625" bestFit="1" customWidth="1"/>
    <col min="3" max="3" width="56.42578125" bestFit="1" customWidth="1"/>
    <col min="4" max="6" width="18" bestFit="1" customWidth="1"/>
    <col min="7" max="8" width="16.42578125" bestFit="1" customWidth="1"/>
  </cols>
  <sheetData>
    <row r="1" spans="2:8" ht="21" x14ac:dyDescent="0.35">
      <c r="B1" s="318" t="s">
        <v>695</v>
      </c>
      <c r="C1" s="318"/>
      <c r="D1" s="318"/>
      <c r="E1" s="318"/>
      <c r="F1" s="318"/>
      <c r="G1" s="318"/>
      <c r="H1" s="318"/>
    </row>
    <row r="2" spans="2:8" ht="15.75" x14ac:dyDescent="0.25">
      <c r="B2" s="214" t="s">
        <v>103</v>
      </c>
      <c r="C2" s="214" t="s">
        <v>104</v>
      </c>
      <c r="D2" s="214" t="s">
        <v>3</v>
      </c>
      <c r="E2" s="214" t="s">
        <v>105</v>
      </c>
      <c r="F2" s="214" t="s">
        <v>106</v>
      </c>
      <c r="G2" s="214" t="s">
        <v>107</v>
      </c>
      <c r="H2" s="214" t="s">
        <v>108</v>
      </c>
    </row>
    <row r="3" spans="2:8" ht="15.75" x14ac:dyDescent="0.25">
      <c r="B3" s="214">
        <v>10605020</v>
      </c>
      <c r="C3" s="227" t="s">
        <v>61</v>
      </c>
      <c r="D3" s="217">
        <v>2151823</v>
      </c>
      <c r="E3" s="217">
        <v>1239823</v>
      </c>
      <c r="F3" s="217">
        <v>732000</v>
      </c>
      <c r="G3" s="217">
        <v>180000</v>
      </c>
      <c r="H3" s="214">
        <v>0</v>
      </c>
    </row>
    <row r="4" spans="2:8" ht="15.75" x14ac:dyDescent="0.25">
      <c r="B4" s="214">
        <v>10605030</v>
      </c>
      <c r="C4" s="227" t="s">
        <v>109</v>
      </c>
      <c r="D4" s="217">
        <v>15075000</v>
      </c>
      <c r="E4" s="217">
        <v>9397500</v>
      </c>
      <c r="F4" s="217">
        <v>3367500</v>
      </c>
      <c r="G4" s="217">
        <v>2310000</v>
      </c>
      <c r="H4" s="214">
        <v>0</v>
      </c>
    </row>
    <row r="5" spans="2:8" ht="15.75" x14ac:dyDescent="0.25">
      <c r="B5" s="214">
        <v>10605110</v>
      </c>
      <c r="C5" s="227" t="s">
        <v>90</v>
      </c>
      <c r="D5" s="217">
        <v>43005</v>
      </c>
      <c r="E5" s="217">
        <v>43005</v>
      </c>
      <c r="F5" s="217">
        <v>0</v>
      </c>
      <c r="G5" s="214">
        <v>0</v>
      </c>
      <c r="H5" s="214">
        <v>0</v>
      </c>
    </row>
    <row r="6" spans="2:8" ht="15.75" x14ac:dyDescent="0.25">
      <c r="B6" s="214">
        <v>10605130</v>
      </c>
      <c r="C6" s="227" t="s">
        <v>72</v>
      </c>
      <c r="D6" s="217">
        <v>65000</v>
      </c>
      <c r="E6" s="217">
        <v>65000</v>
      </c>
      <c r="F6" s="217">
        <v>0</v>
      </c>
      <c r="G6" s="214">
        <v>0</v>
      </c>
      <c r="H6" s="214">
        <v>0</v>
      </c>
    </row>
    <row r="7" spans="2:8" ht="15.75" x14ac:dyDescent="0.25">
      <c r="B7" s="214">
        <v>10605140</v>
      </c>
      <c r="C7" s="227" t="s">
        <v>50</v>
      </c>
      <c r="D7" s="217">
        <v>1268919</v>
      </c>
      <c r="E7" s="217">
        <v>696651</v>
      </c>
      <c r="F7" s="217">
        <v>572268</v>
      </c>
      <c r="G7" s="214">
        <v>0</v>
      </c>
      <c r="H7" s="214">
        <v>0</v>
      </c>
    </row>
    <row r="8" spans="2:8" ht="15.75" x14ac:dyDescent="0.25">
      <c r="B8" s="214">
        <v>10605990</v>
      </c>
      <c r="C8" s="227" t="s">
        <v>696</v>
      </c>
      <c r="D8" s="217">
        <v>1850000</v>
      </c>
      <c r="E8" s="217">
        <v>1850000</v>
      </c>
      <c r="F8" s="217">
        <v>0</v>
      </c>
      <c r="G8" s="214">
        <v>0</v>
      </c>
      <c r="H8" s="214">
        <v>0</v>
      </c>
    </row>
    <row r="9" spans="2:8" ht="15.75" x14ac:dyDescent="0.25">
      <c r="B9" s="214">
        <v>10607010</v>
      </c>
      <c r="C9" s="227" t="s">
        <v>111</v>
      </c>
      <c r="D9" s="217">
        <v>683735.84</v>
      </c>
      <c r="E9" s="217">
        <v>548735.84</v>
      </c>
      <c r="F9" s="217">
        <v>135000</v>
      </c>
      <c r="G9" s="214">
        <v>0</v>
      </c>
      <c r="H9" s="214">
        <v>0</v>
      </c>
    </row>
    <row r="10" spans="2:8" ht="15.75" x14ac:dyDescent="0.25">
      <c r="B10" s="214">
        <v>10801990</v>
      </c>
      <c r="C10" s="227" t="s">
        <v>697</v>
      </c>
      <c r="D10" s="217">
        <v>100000</v>
      </c>
      <c r="E10" s="217">
        <v>100000</v>
      </c>
      <c r="F10" s="214">
        <v>0</v>
      </c>
      <c r="G10" s="214">
        <v>0</v>
      </c>
      <c r="H10" s="214">
        <v>0</v>
      </c>
    </row>
    <row r="11" spans="2:8" ht="15.75" x14ac:dyDescent="0.25">
      <c r="B11" s="214">
        <v>40202020</v>
      </c>
      <c r="C11" s="227" t="s">
        <v>698</v>
      </c>
      <c r="D11" s="217">
        <v>510530</v>
      </c>
      <c r="E11" s="217">
        <v>255265</v>
      </c>
      <c r="F11" s="214">
        <v>0</v>
      </c>
      <c r="G11" s="217">
        <v>255265</v>
      </c>
      <c r="H11" s="214">
        <v>0</v>
      </c>
    </row>
    <row r="12" spans="2:8" ht="15.75" x14ac:dyDescent="0.25">
      <c r="B12" s="214">
        <v>50202010</v>
      </c>
      <c r="C12" s="227" t="s">
        <v>112</v>
      </c>
      <c r="D12" s="217">
        <v>7669179.4000000004</v>
      </c>
      <c r="E12" s="217">
        <v>3114881.4</v>
      </c>
      <c r="F12" s="217">
        <v>1341028</v>
      </c>
      <c r="G12" s="217">
        <v>932686</v>
      </c>
      <c r="H12" s="217">
        <v>2280584</v>
      </c>
    </row>
    <row r="13" spans="2:8" ht="15.75" x14ac:dyDescent="0.25">
      <c r="B13" s="214">
        <v>50203010</v>
      </c>
      <c r="C13" s="227" t="s">
        <v>113</v>
      </c>
      <c r="D13" s="249">
        <v>1363122.91</v>
      </c>
      <c r="E13" s="217">
        <v>875993.99</v>
      </c>
      <c r="F13" s="217">
        <v>411175.92</v>
      </c>
      <c r="G13" s="217">
        <v>75953</v>
      </c>
      <c r="H13" s="214">
        <v>0</v>
      </c>
    </row>
    <row r="14" spans="2:8" ht="15.75" x14ac:dyDescent="0.25">
      <c r="B14" s="214">
        <v>50203080</v>
      </c>
      <c r="C14" s="227" t="s">
        <v>114</v>
      </c>
      <c r="D14" s="249">
        <v>711979</v>
      </c>
      <c r="E14" s="217">
        <v>0</v>
      </c>
      <c r="F14" s="217">
        <v>711979</v>
      </c>
      <c r="G14" s="214">
        <v>0</v>
      </c>
      <c r="H14" s="214">
        <v>0</v>
      </c>
    </row>
    <row r="15" spans="2:8" ht="15.75" x14ac:dyDescent="0.25">
      <c r="B15" s="214">
        <v>50203100</v>
      </c>
      <c r="C15" s="227" t="s">
        <v>116</v>
      </c>
      <c r="D15" s="249">
        <v>73680</v>
      </c>
      <c r="E15" s="217">
        <v>73680</v>
      </c>
      <c r="F15" s="214">
        <v>0</v>
      </c>
      <c r="G15" s="217">
        <v>0</v>
      </c>
      <c r="H15" s="214">
        <v>0</v>
      </c>
    </row>
    <row r="16" spans="2:8" ht="15.75" x14ac:dyDescent="0.25">
      <c r="B16" s="214">
        <v>50203110</v>
      </c>
      <c r="C16" s="227" t="s">
        <v>699</v>
      </c>
      <c r="D16" s="217">
        <v>1355926.16</v>
      </c>
      <c r="E16" s="217">
        <v>1075474.08</v>
      </c>
      <c r="F16" s="217">
        <v>0</v>
      </c>
      <c r="G16" s="217">
        <v>280452.08</v>
      </c>
      <c r="H16" s="217">
        <v>0</v>
      </c>
    </row>
    <row r="17" spans="2:8" ht="15.75" x14ac:dyDescent="0.25">
      <c r="B17" s="214">
        <v>50203990</v>
      </c>
      <c r="C17" s="227" t="s">
        <v>117</v>
      </c>
      <c r="D17" s="249">
        <v>4001013.84</v>
      </c>
      <c r="E17" s="217">
        <v>2592406.16</v>
      </c>
      <c r="F17" s="217">
        <v>1267253.68</v>
      </c>
      <c r="G17" s="217">
        <v>141354</v>
      </c>
      <c r="H17" s="214">
        <v>0</v>
      </c>
    </row>
    <row r="18" spans="2:8" ht="15.75" x14ac:dyDescent="0.25">
      <c r="B18" s="214">
        <v>50205020</v>
      </c>
      <c r="C18" s="227" t="s">
        <v>118</v>
      </c>
      <c r="D18" s="217">
        <v>780490</v>
      </c>
      <c r="E18" s="217">
        <v>226090</v>
      </c>
      <c r="F18" s="217">
        <v>184800</v>
      </c>
      <c r="G18" s="217">
        <v>184800</v>
      </c>
      <c r="H18" s="217">
        <v>184800</v>
      </c>
    </row>
    <row r="19" spans="2:8" ht="15.75" x14ac:dyDescent="0.25">
      <c r="B19" s="214">
        <v>50205030</v>
      </c>
      <c r="C19" s="227" t="s">
        <v>700</v>
      </c>
      <c r="D19" s="217">
        <v>1980000</v>
      </c>
      <c r="E19" s="217">
        <v>495000</v>
      </c>
      <c r="F19" s="217">
        <v>495000</v>
      </c>
      <c r="G19" s="217">
        <v>495000</v>
      </c>
      <c r="H19" s="217">
        <v>495000</v>
      </c>
    </row>
    <row r="20" spans="2:8" ht="15.75" x14ac:dyDescent="0.25">
      <c r="B20" s="214">
        <v>50206010</v>
      </c>
      <c r="C20" s="227" t="s">
        <v>119</v>
      </c>
      <c r="D20" s="217">
        <v>1000</v>
      </c>
      <c r="E20" s="217">
        <v>0</v>
      </c>
      <c r="F20" s="217">
        <v>1000</v>
      </c>
      <c r="G20" s="217">
        <v>0</v>
      </c>
      <c r="H20" s="214">
        <v>0</v>
      </c>
    </row>
    <row r="21" spans="2:8" ht="15.75" x14ac:dyDescent="0.25">
      <c r="B21" s="214">
        <v>50211990</v>
      </c>
      <c r="C21" s="227" t="s">
        <v>121</v>
      </c>
      <c r="D21" s="217">
        <v>25000</v>
      </c>
      <c r="E21" s="217">
        <v>0</v>
      </c>
      <c r="F21" s="217">
        <v>25000</v>
      </c>
      <c r="G21" s="217">
        <v>0</v>
      </c>
      <c r="H21" s="214">
        <v>0</v>
      </c>
    </row>
    <row r="22" spans="2:8" ht="15.75" x14ac:dyDescent="0.25">
      <c r="B22" s="214">
        <v>50213040</v>
      </c>
      <c r="C22" s="227" t="s">
        <v>122</v>
      </c>
      <c r="D22" s="217">
        <v>166957.92000000001</v>
      </c>
      <c r="E22" s="217">
        <v>166957.92000000001</v>
      </c>
      <c r="F22" s="217">
        <v>0</v>
      </c>
      <c r="G22" s="217">
        <v>0</v>
      </c>
      <c r="H22" s="217">
        <v>0</v>
      </c>
    </row>
    <row r="23" spans="2:8" ht="15.75" x14ac:dyDescent="0.25">
      <c r="B23" s="214">
        <v>50299010</v>
      </c>
      <c r="C23" s="227" t="s">
        <v>701</v>
      </c>
      <c r="D23" s="249">
        <v>10000</v>
      </c>
      <c r="E23" s="217">
        <v>10000</v>
      </c>
      <c r="F23" s="217">
        <v>0</v>
      </c>
      <c r="G23" s="217">
        <v>0</v>
      </c>
      <c r="H23" s="217">
        <v>0</v>
      </c>
    </row>
    <row r="24" spans="2:8" ht="15.75" x14ac:dyDescent="0.25">
      <c r="B24" s="214">
        <v>50299020</v>
      </c>
      <c r="C24" s="227" t="s">
        <v>124</v>
      </c>
      <c r="D24" s="217">
        <v>3692725</v>
      </c>
      <c r="E24" s="217">
        <v>452725</v>
      </c>
      <c r="F24" s="217">
        <v>1800000</v>
      </c>
      <c r="G24" s="214">
        <v>0</v>
      </c>
      <c r="H24" s="217">
        <v>1440000</v>
      </c>
    </row>
    <row r="25" spans="2:8" ht="15.75" x14ac:dyDescent="0.25">
      <c r="B25" s="214">
        <v>50299060</v>
      </c>
      <c r="C25" s="227" t="s">
        <v>702</v>
      </c>
      <c r="D25" s="217">
        <v>186400</v>
      </c>
      <c r="E25" s="214">
        <v>0</v>
      </c>
      <c r="F25" s="217">
        <v>0</v>
      </c>
      <c r="G25" s="214">
        <v>0</v>
      </c>
      <c r="H25" s="217">
        <v>186400</v>
      </c>
    </row>
    <row r="26" spans="2:8" ht="15.75" x14ac:dyDescent="0.25">
      <c r="B26" s="214">
        <v>50299070</v>
      </c>
      <c r="C26" s="227" t="s">
        <v>703</v>
      </c>
      <c r="D26" s="217">
        <v>3170000</v>
      </c>
      <c r="E26" s="217">
        <v>3170000</v>
      </c>
      <c r="F26" s="214">
        <v>0</v>
      </c>
      <c r="G26" s="214">
        <v>0</v>
      </c>
      <c r="H26" s="214">
        <v>0</v>
      </c>
    </row>
    <row r="27" spans="2:8" ht="15.75" x14ac:dyDescent="0.25">
      <c r="B27" s="214">
        <v>50604040</v>
      </c>
      <c r="C27" s="214" t="s">
        <v>125</v>
      </c>
      <c r="D27" s="217">
        <v>770000</v>
      </c>
      <c r="E27" s="217">
        <v>770000</v>
      </c>
      <c r="F27" s="214">
        <v>0</v>
      </c>
      <c r="G27" s="214">
        <v>0</v>
      </c>
      <c r="H27" s="214">
        <v>0</v>
      </c>
    </row>
    <row r="28" spans="2:8" ht="18.75" x14ac:dyDescent="0.3">
      <c r="B28" s="313" t="s">
        <v>101</v>
      </c>
      <c r="C28" s="313"/>
      <c r="D28" s="216">
        <f>SUM(D3:D27)</f>
        <v>47705487.070000008</v>
      </c>
      <c r="E28" s="216">
        <f t="shared" ref="E28:H28" si="0">SUM(E3:E27)</f>
        <v>27219188.389999997</v>
      </c>
      <c r="F28" s="216">
        <f t="shared" si="0"/>
        <v>11044004.6</v>
      </c>
      <c r="G28" s="216">
        <f t="shared" si="0"/>
        <v>4855510.08</v>
      </c>
      <c r="H28" s="216">
        <f t="shared" si="0"/>
        <v>4586784</v>
      </c>
    </row>
  </sheetData>
  <mergeCells count="2">
    <mergeCell ref="B1:H1"/>
    <mergeCell ref="B28:C28"/>
  </mergeCells>
  <pageMargins left="0.7" right="0.7" top="0.75" bottom="0.75" header="0.3" footer="0.3"/>
  <pageSetup paperSize="10000" scale="95" fitToHeight="0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3" workbookViewId="0">
      <selection activeCell="E16" sqref="E16"/>
    </sheetView>
  </sheetViews>
  <sheetFormatPr defaultRowHeight="15" x14ac:dyDescent="0.25"/>
  <cols>
    <col min="1" max="1" width="43.85546875" style="226" customWidth="1"/>
    <col min="3" max="3" width="13.85546875" bestFit="1" customWidth="1"/>
    <col min="4" max="4" width="11.7109375" bestFit="1" customWidth="1"/>
    <col min="5" max="5" width="18" bestFit="1" customWidth="1"/>
    <col min="7" max="7" width="55.7109375" customWidth="1"/>
    <col min="8" max="8" width="31.28515625" bestFit="1" customWidth="1"/>
    <col min="9" max="9" width="11.7109375" bestFit="1" customWidth="1"/>
  </cols>
  <sheetData>
    <row r="1" spans="1:9" ht="21" x14ac:dyDescent="0.35">
      <c r="A1" s="319" t="s">
        <v>109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690</v>
      </c>
      <c r="H2" s="212" t="s">
        <v>742</v>
      </c>
      <c r="I2" s="213">
        <v>80000</v>
      </c>
    </row>
    <row r="3" spans="1:9" ht="45" x14ac:dyDescent="0.25">
      <c r="A3" s="218" t="s">
        <v>1265</v>
      </c>
      <c r="B3" s="212" t="s">
        <v>142</v>
      </c>
      <c r="C3" s="212">
        <v>6</v>
      </c>
      <c r="D3" s="213">
        <v>18500</v>
      </c>
      <c r="E3" s="213">
        <v>111000</v>
      </c>
      <c r="G3" s="212" t="s">
        <v>690</v>
      </c>
      <c r="H3" s="212" t="s">
        <v>751</v>
      </c>
      <c r="I3" s="213">
        <v>35000</v>
      </c>
    </row>
    <row r="4" spans="1:9" x14ac:dyDescent="0.25">
      <c r="A4" s="218" t="s">
        <v>1266</v>
      </c>
      <c r="B4" s="212" t="s">
        <v>142</v>
      </c>
      <c r="C4" s="212">
        <v>1</v>
      </c>
      <c r="D4" s="213">
        <v>500000</v>
      </c>
      <c r="E4" s="213">
        <v>500000</v>
      </c>
      <c r="G4" s="212" t="s">
        <v>690</v>
      </c>
      <c r="H4" s="212" t="s">
        <v>744</v>
      </c>
      <c r="I4" s="213">
        <v>280000</v>
      </c>
    </row>
    <row r="5" spans="1:9" ht="45" x14ac:dyDescent="0.25">
      <c r="A5" s="218" t="s">
        <v>1267</v>
      </c>
      <c r="B5" s="212" t="s">
        <v>142</v>
      </c>
      <c r="C5" s="212">
        <v>13</v>
      </c>
      <c r="D5" s="213">
        <v>22000</v>
      </c>
      <c r="E5" s="213">
        <v>286000</v>
      </c>
      <c r="G5" s="212" t="s">
        <v>690</v>
      </c>
      <c r="H5" s="212" t="s">
        <v>745</v>
      </c>
      <c r="I5" s="213">
        <v>90000</v>
      </c>
    </row>
    <row r="6" spans="1:9" ht="45" x14ac:dyDescent="0.25">
      <c r="A6" s="218" t="s">
        <v>1268</v>
      </c>
      <c r="B6" s="212" t="s">
        <v>142</v>
      </c>
      <c r="C6" s="212">
        <v>4</v>
      </c>
      <c r="D6" s="213">
        <v>97500</v>
      </c>
      <c r="E6" s="213">
        <v>390000</v>
      </c>
      <c r="G6" s="212" t="s">
        <v>690</v>
      </c>
      <c r="H6" s="212" t="s">
        <v>755</v>
      </c>
      <c r="I6" s="213">
        <v>180000</v>
      </c>
    </row>
    <row r="7" spans="1:9" ht="45" x14ac:dyDescent="0.25">
      <c r="A7" s="218" t="s">
        <v>1269</v>
      </c>
      <c r="B7" s="212" t="s">
        <v>142</v>
      </c>
      <c r="C7" s="212">
        <v>19</v>
      </c>
      <c r="D7" s="213">
        <v>55000</v>
      </c>
      <c r="E7" s="213">
        <v>1045000</v>
      </c>
      <c r="G7" s="212" t="s">
        <v>690</v>
      </c>
      <c r="H7" s="212" t="s">
        <v>746</v>
      </c>
      <c r="I7" s="213">
        <v>45000</v>
      </c>
    </row>
    <row r="8" spans="1:9" ht="45" x14ac:dyDescent="0.25">
      <c r="A8" s="218" t="s">
        <v>1270</v>
      </c>
      <c r="B8" s="212" t="s">
        <v>142</v>
      </c>
      <c r="C8" s="212">
        <v>4</v>
      </c>
      <c r="D8" s="213">
        <v>28000</v>
      </c>
      <c r="E8" s="213">
        <v>112000</v>
      </c>
      <c r="G8" s="212" t="s">
        <v>690</v>
      </c>
      <c r="H8" s="212" t="s">
        <v>748</v>
      </c>
      <c r="I8" s="213">
        <v>115000</v>
      </c>
    </row>
    <row r="9" spans="1:9" ht="30" x14ac:dyDescent="0.25">
      <c r="A9" s="218" t="s">
        <v>1271</v>
      </c>
      <c r="B9" s="212" t="s">
        <v>142</v>
      </c>
      <c r="C9" s="212">
        <v>3</v>
      </c>
      <c r="D9" s="213">
        <v>100000</v>
      </c>
      <c r="E9" s="213">
        <v>300000</v>
      </c>
      <c r="G9" s="212" t="s">
        <v>690</v>
      </c>
      <c r="H9" s="212" t="s">
        <v>750</v>
      </c>
      <c r="I9" s="213">
        <v>4850000</v>
      </c>
    </row>
    <row r="10" spans="1:9" ht="45" x14ac:dyDescent="0.25">
      <c r="A10" s="218" t="s">
        <v>1272</v>
      </c>
      <c r="B10" s="212" t="s">
        <v>142</v>
      </c>
      <c r="C10" s="212">
        <v>24</v>
      </c>
      <c r="D10" s="213">
        <v>19000</v>
      </c>
      <c r="E10" s="213">
        <v>456000</v>
      </c>
      <c r="G10" s="212" t="s">
        <v>62</v>
      </c>
      <c r="H10" s="212" t="s">
        <v>961</v>
      </c>
      <c r="I10" s="213">
        <v>35000</v>
      </c>
    </row>
    <row r="11" spans="1:9" ht="60" x14ac:dyDescent="0.25">
      <c r="A11" s="218" t="s">
        <v>686</v>
      </c>
      <c r="B11" s="212" t="s">
        <v>142</v>
      </c>
      <c r="C11" s="212">
        <v>153</v>
      </c>
      <c r="D11" s="213">
        <v>35000</v>
      </c>
      <c r="E11" s="213">
        <v>5355000</v>
      </c>
      <c r="G11" s="212" t="s">
        <v>62</v>
      </c>
      <c r="H11" s="212" t="s">
        <v>753</v>
      </c>
      <c r="I11" s="213">
        <v>35000</v>
      </c>
    </row>
    <row r="12" spans="1:9" ht="47.25" x14ac:dyDescent="0.25">
      <c r="A12" s="228" t="s">
        <v>1273</v>
      </c>
      <c r="B12" s="212" t="s">
        <v>142</v>
      </c>
      <c r="C12" s="212">
        <v>5</v>
      </c>
      <c r="D12" s="213">
        <v>200000</v>
      </c>
      <c r="E12" s="213">
        <v>1000000</v>
      </c>
      <c r="G12" s="212" t="s">
        <v>691</v>
      </c>
      <c r="H12" s="212" t="s">
        <v>749</v>
      </c>
      <c r="I12" s="213">
        <v>135000</v>
      </c>
    </row>
    <row r="13" spans="1:9" ht="90" x14ac:dyDescent="0.25">
      <c r="A13" s="218" t="s">
        <v>687</v>
      </c>
      <c r="B13" s="212" t="s">
        <v>142</v>
      </c>
      <c r="C13" s="212">
        <v>16</v>
      </c>
      <c r="D13" s="213">
        <v>45000</v>
      </c>
      <c r="E13" s="213">
        <v>720000</v>
      </c>
      <c r="G13" s="212" t="s">
        <v>691</v>
      </c>
      <c r="H13" s="212" t="s">
        <v>743</v>
      </c>
      <c r="I13" s="213">
        <v>160000</v>
      </c>
    </row>
    <row r="14" spans="1:9" ht="75" x14ac:dyDescent="0.25">
      <c r="A14" s="218" t="s">
        <v>1274</v>
      </c>
      <c r="B14" s="212" t="s">
        <v>142</v>
      </c>
      <c r="C14" s="212">
        <v>1</v>
      </c>
      <c r="D14" s="213">
        <v>300000</v>
      </c>
      <c r="E14" s="213">
        <v>300000</v>
      </c>
      <c r="G14" s="212" t="s">
        <v>691</v>
      </c>
      <c r="H14" s="212" t="s">
        <v>747</v>
      </c>
      <c r="I14" s="213">
        <v>35000</v>
      </c>
    </row>
    <row r="15" spans="1:9" ht="30" x14ac:dyDescent="0.25">
      <c r="A15" s="218" t="s">
        <v>1275</v>
      </c>
      <c r="B15" s="212" t="s">
        <v>152</v>
      </c>
      <c r="C15" s="212">
        <v>1</v>
      </c>
      <c r="D15" s="213">
        <v>4500000</v>
      </c>
      <c r="E15" s="213">
        <v>4500000</v>
      </c>
      <c r="G15" s="218" t="s">
        <v>1276</v>
      </c>
      <c r="H15" s="212" t="s">
        <v>964</v>
      </c>
      <c r="I15" s="213">
        <v>300000</v>
      </c>
    </row>
    <row r="16" spans="1:9" ht="30.75" x14ac:dyDescent="0.3">
      <c r="A16" s="322" t="s">
        <v>101</v>
      </c>
      <c r="B16" s="323"/>
      <c r="C16" s="212"/>
      <c r="D16" s="212"/>
      <c r="E16" s="233">
        <f>SUM(E2:E15)</f>
        <v>15075000</v>
      </c>
      <c r="G16" s="218" t="s">
        <v>1277</v>
      </c>
      <c r="H16" s="212" t="s">
        <v>964</v>
      </c>
      <c r="I16" s="213">
        <v>342500</v>
      </c>
    </row>
    <row r="17" spans="7:9" ht="30" x14ac:dyDescent="0.25">
      <c r="G17" s="218" t="s">
        <v>1278</v>
      </c>
      <c r="H17" s="212" t="s">
        <v>964</v>
      </c>
      <c r="I17" s="213">
        <v>300000</v>
      </c>
    </row>
    <row r="18" spans="7:9" ht="45" x14ac:dyDescent="0.25">
      <c r="G18" s="218" t="s">
        <v>1279</v>
      </c>
      <c r="H18" s="212" t="s">
        <v>1036</v>
      </c>
      <c r="I18" s="213">
        <v>4500000</v>
      </c>
    </row>
    <row r="19" spans="7:9" ht="30" x14ac:dyDescent="0.25">
      <c r="G19" s="218" t="s">
        <v>1280</v>
      </c>
      <c r="H19" s="212" t="s">
        <v>964</v>
      </c>
      <c r="I19" s="213">
        <v>500000</v>
      </c>
    </row>
    <row r="20" spans="7:9" x14ac:dyDescent="0.25">
      <c r="G20" s="218" t="s">
        <v>1281</v>
      </c>
      <c r="H20" s="212" t="s">
        <v>964</v>
      </c>
      <c r="I20" s="213">
        <v>1867500</v>
      </c>
    </row>
    <row r="21" spans="7:9" ht="30" x14ac:dyDescent="0.25">
      <c r="G21" s="218" t="s">
        <v>1282</v>
      </c>
      <c r="H21" s="212" t="s">
        <v>964</v>
      </c>
      <c r="I21" s="213">
        <v>1190000</v>
      </c>
    </row>
  </sheetData>
  <mergeCells count="2">
    <mergeCell ref="A1:E1"/>
    <mergeCell ref="A16:B16"/>
  </mergeCells>
  <hyperlinks>
    <hyperlink ref="E16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opLeftCell="A22" workbookViewId="0">
      <selection activeCell="E32" sqref="E32"/>
    </sheetView>
  </sheetViews>
  <sheetFormatPr defaultRowHeight="15" x14ac:dyDescent="0.25"/>
  <cols>
    <col min="1" max="1" width="67.140625" style="226" customWidth="1"/>
    <col min="2" max="2" width="4.7109375" bestFit="1" customWidth="1"/>
    <col min="3" max="3" width="13.85546875" bestFit="1" customWidth="1"/>
    <col min="4" max="4" width="10.14062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54" bestFit="1" customWidth="1"/>
    <col min="17" max="17" width="10.140625" bestFit="1" customWidth="1"/>
  </cols>
  <sheetData>
    <row r="1" spans="1:17" ht="21" x14ac:dyDescent="0.35">
      <c r="A1" s="319" t="s">
        <v>50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8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1283</v>
      </c>
      <c r="P2" s="212" t="s">
        <v>1284</v>
      </c>
      <c r="Q2" s="213">
        <v>130000</v>
      </c>
    </row>
    <row r="3" spans="1:17" x14ac:dyDescent="0.25">
      <c r="A3" s="218" t="s">
        <v>1687</v>
      </c>
      <c r="B3" s="212" t="s">
        <v>142</v>
      </c>
      <c r="C3" s="212">
        <v>1</v>
      </c>
      <c r="D3" s="213">
        <v>50000</v>
      </c>
      <c r="E3" s="213">
        <v>50000</v>
      </c>
      <c r="F3" s="212">
        <v>1</v>
      </c>
      <c r="G3" s="213">
        <v>50000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670</v>
      </c>
      <c r="P3" s="212" t="s">
        <v>1493</v>
      </c>
      <c r="Q3" s="213">
        <v>300000</v>
      </c>
    </row>
    <row r="4" spans="1:17" x14ac:dyDescent="0.25">
      <c r="A4" s="218" t="s">
        <v>1688</v>
      </c>
      <c r="B4" s="212" t="s">
        <v>142</v>
      </c>
      <c r="C4" s="212">
        <v>1</v>
      </c>
      <c r="D4" s="213">
        <v>20490</v>
      </c>
      <c r="E4" s="213">
        <v>20490</v>
      </c>
      <c r="F4" s="212">
        <v>0</v>
      </c>
      <c r="G4" s="213">
        <v>0</v>
      </c>
      <c r="H4" s="212">
        <v>1</v>
      </c>
      <c r="I4" s="213">
        <v>20490</v>
      </c>
      <c r="J4" s="212">
        <v>0</v>
      </c>
      <c r="K4" s="213">
        <v>0</v>
      </c>
      <c r="L4" s="212">
        <v>0</v>
      </c>
      <c r="M4" s="212">
        <v>0</v>
      </c>
      <c r="O4" s="212" t="s">
        <v>1285</v>
      </c>
      <c r="P4" s="212" t="s">
        <v>757</v>
      </c>
      <c r="Q4" s="213">
        <v>266651</v>
      </c>
    </row>
    <row r="5" spans="1:17" ht="15" customHeight="1" x14ac:dyDescent="0.25">
      <c r="A5" s="218" t="s">
        <v>1689</v>
      </c>
      <c r="B5" s="212" t="s">
        <v>142</v>
      </c>
      <c r="C5" s="212">
        <v>2</v>
      </c>
      <c r="D5" s="213">
        <v>19000</v>
      </c>
      <c r="E5" s="213">
        <v>38000</v>
      </c>
      <c r="F5" s="212">
        <v>0</v>
      </c>
      <c r="G5" s="213">
        <v>0</v>
      </c>
      <c r="H5" s="212">
        <v>2</v>
      </c>
      <c r="I5" s="213">
        <v>38000</v>
      </c>
      <c r="J5" s="212">
        <v>0</v>
      </c>
      <c r="K5" s="213">
        <v>0</v>
      </c>
      <c r="L5" s="212">
        <v>0</v>
      </c>
      <c r="M5" s="212">
        <v>0</v>
      </c>
      <c r="O5" s="212" t="s">
        <v>1716</v>
      </c>
      <c r="P5" s="212" t="s">
        <v>1493</v>
      </c>
      <c r="Q5" s="213">
        <v>572268</v>
      </c>
    </row>
    <row r="6" spans="1:17" ht="30" x14ac:dyDescent="0.25">
      <c r="A6" s="218" t="s">
        <v>1690</v>
      </c>
      <c r="B6" s="212" t="s">
        <v>142</v>
      </c>
      <c r="C6" s="212">
        <v>2</v>
      </c>
      <c r="D6" s="213">
        <v>45571</v>
      </c>
      <c r="E6" s="213">
        <v>91142</v>
      </c>
      <c r="F6" s="212">
        <v>0</v>
      </c>
      <c r="G6" s="213">
        <v>0</v>
      </c>
      <c r="H6" s="212">
        <v>2</v>
      </c>
      <c r="I6" s="213">
        <v>91142</v>
      </c>
      <c r="J6" s="212">
        <v>0</v>
      </c>
      <c r="K6" s="213">
        <v>0</v>
      </c>
      <c r="L6" s="212">
        <v>0</v>
      </c>
      <c r="M6" s="212">
        <v>0</v>
      </c>
      <c r="Q6" s="220"/>
    </row>
    <row r="7" spans="1:17" ht="45" x14ac:dyDescent="0.25">
      <c r="A7" s="218" t="s">
        <v>1691</v>
      </c>
      <c r="B7" s="212" t="s">
        <v>142</v>
      </c>
      <c r="C7" s="212">
        <v>2</v>
      </c>
      <c r="D7" s="213">
        <v>28200</v>
      </c>
      <c r="E7" s="213">
        <v>56400</v>
      </c>
      <c r="F7" s="212">
        <v>2</v>
      </c>
      <c r="G7" s="213">
        <v>56400</v>
      </c>
      <c r="H7" s="212">
        <v>0</v>
      </c>
      <c r="I7" s="213">
        <v>0</v>
      </c>
      <c r="J7" s="212">
        <v>0</v>
      </c>
      <c r="K7" s="213">
        <v>0</v>
      </c>
      <c r="L7" s="212">
        <v>0</v>
      </c>
      <c r="M7" s="212">
        <v>0</v>
      </c>
      <c r="Q7" s="220"/>
    </row>
    <row r="8" spans="1:17" ht="75" x14ac:dyDescent="0.25">
      <c r="A8" s="218" t="s">
        <v>1692</v>
      </c>
      <c r="B8" s="212" t="s">
        <v>142</v>
      </c>
      <c r="C8" s="212">
        <v>1</v>
      </c>
      <c r="D8" s="213">
        <v>44000</v>
      </c>
      <c r="E8" s="213">
        <v>44000</v>
      </c>
      <c r="F8" s="212">
        <v>1</v>
      </c>
      <c r="G8" s="213">
        <v>44000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Q8" s="220"/>
    </row>
    <row r="9" spans="1:17" x14ac:dyDescent="0.25">
      <c r="A9" s="218" t="s">
        <v>1693</v>
      </c>
      <c r="B9" s="212" t="s">
        <v>142</v>
      </c>
      <c r="C9" s="212">
        <v>1</v>
      </c>
      <c r="D9" s="213">
        <v>35000</v>
      </c>
      <c r="E9" s="213">
        <v>35000</v>
      </c>
      <c r="F9" s="212">
        <v>1</v>
      </c>
      <c r="G9" s="213">
        <v>35000</v>
      </c>
      <c r="H9" s="212">
        <v>0</v>
      </c>
      <c r="I9" s="213">
        <v>0</v>
      </c>
      <c r="J9" s="212">
        <v>0</v>
      </c>
      <c r="K9" s="213">
        <v>0</v>
      </c>
      <c r="L9" s="212">
        <v>0</v>
      </c>
      <c r="M9" s="212">
        <v>0</v>
      </c>
      <c r="Q9" s="220"/>
    </row>
    <row r="10" spans="1:17" ht="120" x14ac:dyDescent="0.25">
      <c r="A10" s="222" t="s">
        <v>1714</v>
      </c>
      <c r="B10" s="212" t="s">
        <v>142</v>
      </c>
      <c r="C10" s="212">
        <v>1</v>
      </c>
      <c r="D10" s="213">
        <v>28742</v>
      </c>
      <c r="E10" s="213">
        <v>28742</v>
      </c>
      <c r="F10" s="212">
        <v>1</v>
      </c>
      <c r="G10" s="213">
        <v>28742</v>
      </c>
      <c r="H10" s="212">
        <v>0</v>
      </c>
      <c r="I10" s="213">
        <v>0</v>
      </c>
      <c r="J10" s="212">
        <v>0</v>
      </c>
      <c r="K10" s="213">
        <v>0</v>
      </c>
      <c r="L10" s="212">
        <v>0</v>
      </c>
      <c r="M10" s="212">
        <v>0</v>
      </c>
      <c r="Q10" s="220"/>
    </row>
    <row r="11" spans="1:17" x14ac:dyDescent="0.25">
      <c r="A11" s="218" t="s">
        <v>1694</v>
      </c>
      <c r="B11" s="212" t="s">
        <v>142</v>
      </c>
      <c r="C11" s="212">
        <v>1</v>
      </c>
      <c r="D11" s="213">
        <v>45000</v>
      </c>
      <c r="E11" s="213">
        <v>45000</v>
      </c>
      <c r="F11" s="212">
        <v>1</v>
      </c>
      <c r="G11" s="213">
        <v>45000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Q11" s="220"/>
    </row>
    <row r="12" spans="1:17" x14ac:dyDescent="0.25">
      <c r="A12" s="218" t="s">
        <v>1695</v>
      </c>
      <c r="B12" s="212" t="s">
        <v>142</v>
      </c>
      <c r="C12" s="212">
        <v>1</v>
      </c>
      <c r="D12" s="213">
        <v>20500</v>
      </c>
      <c r="E12" s="213">
        <v>20500</v>
      </c>
      <c r="F12" s="212">
        <v>1</v>
      </c>
      <c r="G12" s="213">
        <v>20500</v>
      </c>
      <c r="H12" s="212">
        <v>0</v>
      </c>
      <c r="I12" s="213">
        <v>0</v>
      </c>
      <c r="J12" s="212">
        <v>0</v>
      </c>
      <c r="K12" s="213">
        <v>0</v>
      </c>
      <c r="L12" s="212">
        <v>0</v>
      </c>
      <c r="M12" s="212">
        <v>0</v>
      </c>
      <c r="Q12" s="220"/>
    </row>
    <row r="13" spans="1:17" x14ac:dyDescent="0.25">
      <c r="A13" s="218" t="s">
        <v>1696</v>
      </c>
      <c r="B13" s="212" t="s">
        <v>142</v>
      </c>
      <c r="C13" s="212">
        <v>2</v>
      </c>
      <c r="D13" s="213">
        <v>30000</v>
      </c>
      <c r="E13" s="213">
        <v>60000</v>
      </c>
      <c r="F13" s="212">
        <v>2</v>
      </c>
      <c r="G13" s="213">
        <v>60000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  <c r="Q13" s="220"/>
    </row>
    <row r="14" spans="1:17" x14ac:dyDescent="0.25">
      <c r="A14" s="218" t="s">
        <v>1697</v>
      </c>
      <c r="B14" s="212" t="s">
        <v>142</v>
      </c>
      <c r="C14" s="212">
        <v>2</v>
      </c>
      <c r="D14" s="213">
        <v>23010</v>
      </c>
      <c r="E14" s="213">
        <v>46020</v>
      </c>
      <c r="F14" s="212">
        <v>0</v>
      </c>
      <c r="G14" s="213">
        <v>0</v>
      </c>
      <c r="H14" s="212">
        <v>2</v>
      </c>
      <c r="I14" s="213">
        <v>46020</v>
      </c>
      <c r="J14" s="212">
        <v>0</v>
      </c>
      <c r="K14" s="213">
        <v>0</v>
      </c>
      <c r="L14" s="212">
        <v>0</v>
      </c>
      <c r="M14" s="212">
        <v>0</v>
      </c>
      <c r="Q14" s="220"/>
    </row>
    <row r="15" spans="1:17" x14ac:dyDescent="0.25">
      <c r="A15" s="218" t="s">
        <v>1698</v>
      </c>
      <c r="B15" s="212" t="s">
        <v>142</v>
      </c>
      <c r="C15" s="212">
        <v>1</v>
      </c>
      <c r="D15" s="213">
        <v>23636</v>
      </c>
      <c r="E15" s="213">
        <v>23636</v>
      </c>
      <c r="F15" s="212">
        <v>0</v>
      </c>
      <c r="G15" s="213">
        <v>0</v>
      </c>
      <c r="H15" s="212">
        <v>1</v>
      </c>
      <c r="I15" s="213">
        <v>23636</v>
      </c>
      <c r="J15" s="212">
        <v>0</v>
      </c>
      <c r="K15" s="213">
        <v>0</v>
      </c>
      <c r="L15" s="212">
        <v>0</v>
      </c>
      <c r="M15" s="212">
        <v>0</v>
      </c>
      <c r="Q15" s="220"/>
    </row>
    <row r="16" spans="1:17" ht="75" x14ac:dyDescent="0.25">
      <c r="A16" s="222" t="s">
        <v>1715</v>
      </c>
      <c r="B16" s="212" t="s">
        <v>142</v>
      </c>
      <c r="C16" s="212">
        <v>1</v>
      </c>
      <c r="D16" s="213">
        <v>29418</v>
      </c>
      <c r="E16" s="213">
        <v>29418</v>
      </c>
      <c r="F16" s="212">
        <v>1</v>
      </c>
      <c r="G16" s="213">
        <v>29418</v>
      </c>
      <c r="H16" s="212">
        <v>0</v>
      </c>
      <c r="I16" s="213">
        <v>0</v>
      </c>
      <c r="J16" s="212">
        <v>0</v>
      </c>
      <c r="K16" s="213">
        <v>0</v>
      </c>
      <c r="L16" s="212">
        <v>0</v>
      </c>
      <c r="M16" s="212">
        <v>0</v>
      </c>
      <c r="Q16" s="220"/>
    </row>
    <row r="17" spans="1:17" x14ac:dyDescent="0.25">
      <c r="A17" s="218" t="s">
        <v>1699</v>
      </c>
      <c r="B17" s="212" t="s">
        <v>142</v>
      </c>
      <c r="C17" s="212">
        <v>1</v>
      </c>
      <c r="D17" s="213">
        <v>21489</v>
      </c>
      <c r="E17" s="213">
        <v>21489</v>
      </c>
      <c r="F17" s="212">
        <v>0</v>
      </c>
      <c r="G17" s="213">
        <v>0</v>
      </c>
      <c r="H17" s="212">
        <v>1</v>
      </c>
      <c r="I17" s="213">
        <v>21489</v>
      </c>
      <c r="J17" s="212">
        <v>0</v>
      </c>
      <c r="K17" s="213">
        <v>0</v>
      </c>
      <c r="L17" s="212">
        <v>0</v>
      </c>
      <c r="M17" s="212">
        <v>0</v>
      </c>
      <c r="Q17" s="220"/>
    </row>
    <row r="18" spans="1:17" x14ac:dyDescent="0.25">
      <c r="A18" s="218" t="s">
        <v>1700</v>
      </c>
      <c r="B18" s="212" t="s">
        <v>142</v>
      </c>
      <c r="C18" s="212">
        <v>1</v>
      </c>
      <c r="D18" s="213">
        <v>100000</v>
      </c>
      <c r="E18" s="213">
        <v>100000</v>
      </c>
      <c r="F18" s="212">
        <v>1</v>
      </c>
      <c r="G18" s="213">
        <v>100000</v>
      </c>
      <c r="H18" s="212">
        <v>0</v>
      </c>
      <c r="I18" s="213">
        <v>0</v>
      </c>
      <c r="J18" s="212">
        <v>0</v>
      </c>
      <c r="K18" s="213">
        <v>0</v>
      </c>
      <c r="L18" s="212">
        <v>0</v>
      </c>
      <c r="M18" s="212">
        <v>0</v>
      </c>
      <c r="Q18" s="220"/>
    </row>
    <row r="19" spans="1:17" x14ac:dyDescent="0.25">
      <c r="A19" s="218" t="s">
        <v>1701</v>
      </c>
      <c r="B19" s="212" t="s">
        <v>142</v>
      </c>
      <c r="C19" s="212">
        <v>1</v>
      </c>
      <c r="D19" s="213">
        <v>60426</v>
      </c>
      <c r="E19" s="213">
        <v>60426</v>
      </c>
      <c r="F19" s="212">
        <v>0</v>
      </c>
      <c r="G19" s="213">
        <v>0</v>
      </c>
      <c r="H19" s="212">
        <v>1</v>
      </c>
      <c r="I19" s="213">
        <v>60426</v>
      </c>
      <c r="J19" s="212">
        <v>0</v>
      </c>
      <c r="K19" s="213">
        <v>0</v>
      </c>
      <c r="L19" s="212">
        <v>0</v>
      </c>
      <c r="M19" s="212">
        <v>0</v>
      </c>
      <c r="Q19" s="220"/>
    </row>
    <row r="20" spans="1:17" x14ac:dyDescent="0.25">
      <c r="A20" s="218" t="s">
        <v>1702</v>
      </c>
      <c r="B20" s="212" t="s">
        <v>142</v>
      </c>
      <c r="C20" s="212">
        <v>1</v>
      </c>
      <c r="D20" s="213">
        <v>15712</v>
      </c>
      <c r="E20" s="213">
        <v>15712</v>
      </c>
      <c r="F20" s="212">
        <v>0</v>
      </c>
      <c r="G20" s="213">
        <v>0</v>
      </c>
      <c r="H20" s="212">
        <v>1</v>
      </c>
      <c r="I20" s="213">
        <v>15712</v>
      </c>
      <c r="J20" s="212">
        <v>0</v>
      </c>
      <c r="K20" s="213">
        <v>0</v>
      </c>
      <c r="L20" s="212">
        <v>0</v>
      </c>
      <c r="M20" s="212">
        <v>0</v>
      </c>
      <c r="Q20" s="220"/>
    </row>
    <row r="21" spans="1:17" x14ac:dyDescent="0.25">
      <c r="A21" s="218" t="s">
        <v>1703</v>
      </c>
      <c r="B21" s="212" t="s">
        <v>142</v>
      </c>
      <c r="C21" s="212">
        <v>1</v>
      </c>
      <c r="D21" s="213">
        <v>39492</v>
      </c>
      <c r="E21" s="213">
        <v>39492</v>
      </c>
      <c r="F21" s="212">
        <v>0</v>
      </c>
      <c r="G21" s="213">
        <v>0</v>
      </c>
      <c r="H21" s="212">
        <v>1</v>
      </c>
      <c r="I21" s="213">
        <v>39492</v>
      </c>
      <c r="J21" s="212">
        <v>0</v>
      </c>
      <c r="K21" s="213">
        <v>0</v>
      </c>
      <c r="L21" s="212">
        <v>0</v>
      </c>
      <c r="M21" s="212">
        <v>0</v>
      </c>
      <c r="Q21" s="220"/>
    </row>
    <row r="22" spans="1:17" x14ac:dyDescent="0.25">
      <c r="A22" s="218" t="s">
        <v>1704</v>
      </c>
      <c r="B22" s="212" t="s">
        <v>142</v>
      </c>
      <c r="C22" s="212">
        <v>1</v>
      </c>
      <c r="D22" s="213">
        <v>50000</v>
      </c>
      <c r="E22" s="213">
        <v>50000</v>
      </c>
      <c r="F22" s="212">
        <v>1</v>
      </c>
      <c r="G22" s="213">
        <v>50000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  <c r="Q22" s="220"/>
    </row>
    <row r="23" spans="1:17" x14ac:dyDescent="0.25">
      <c r="A23" s="218" t="s">
        <v>1705</v>
      </c>
      <c r="B23" s="212" t="s">
        <v>142</v>
      </c>
      <c r="C23" s="212">
        <v>1</v>
      </c>
      <c r="D23" s="213">
        <v>15498</v>
      </c>
      <c r="E23" s="213">
        <v>15498</v>
      </c>
      <c r="F23" s="212">
        <v>0</v>
      </c>
      <c r="G23" s="213">
        <v>0</v>
      </c>
      <c r="H23" s="212">
        <v>1</v>
      </c>
      <c r="I23" s="213">
        <v>15498</v>
      </c>
      <c r="J23" s="212">
        <v>0</v>
      </c>
      <c r="K23" s="213">
        <v>0</v>
      </c>
      <c r="L23" s="212">
        <v>0</v>
      </c>
      <c r="M23" s="212">
        <v>0</v>
      </c>
      <c r="Q23" s="220"/>
    </row>
    <row r="24" spans="1:17" x14ac:dyDescent="0.25">
      <c r="A24" s="218" t="s">
        <v>1706</v>
      </c>
      <c r="B24" s="212" t="s">
        <v>152</v>
      </c>
      <c r="C24" s="212">
        <v>1</v>
      </c>
      <c r="D24" s="213">
        <v>20695</v>
      </c>
      <c r="E24" s="213">
        <v>20695</v>
      </c>
      <c r="F24" s="212">
        <v>0</v>
      </c>
      <c r="G24" s="213">
        <v>0</v>
      </c>
      <c r="H24" s="212">
        <v>1</v>
      </c>
      <c r="I24" s="213">
        <v>20695</v>
      </c>
      <c r="J24" s="212">
        <v>0</v>
      </c>
      <c r="K24" s="213">
        <v>0</v>
      </c>
      <c r="L24" s="212">
        <v>0</v>
      </c>
      <c r="M24" s="212">
        <v>0</v>
      </c>
      <c r="Q24" s="220"/>
    </row>
    <row r="25" spans="1:17" x14ac:dyDescent="0.25">
      <c r="A25" s="218" t="s">
        <v>1707</v>
      </c>
      <c r="B25" s="212" t="s">
        <v>142</v>
      </c>
      <c r="C25" s="212">
        <v>1</v>
      </c>
      <c r="D25" s="213">
        <v>30000</v>
      </c>
      <c r="E25" s="213">
        <v>30000</v>
      </c>
      <c r="F25" s="212">
        <v>1</v>
      </c>
      <c r="G25" s="213">
        <v>30000</v>
      </c>
      <c r="H25" s="212">
        <v>0</v>
      </c>
      <c r="I25" s="213">
        <v>0</v>
      </c>
      <c r="J25" s="212">
        <v>0</v>
      </c>
      <c r="K25" s="213">
        <v>0</v>
      </c>
      <c r="L25" s="212">
        <v>0</v>
      </c>
      <c r="M25" s="212">
        <v>0</v>
      </c>
      <c r="Q25" s="220"/>
    </row>
    <row r="26" spans="1:17" ht="30" x14ac:dyDescent="0.25">
      <c r="A26" s="218" t="s">
        <v>1708</v>
      </c>
      <c r="B26" s="212" t="s">
        <v>142</v>
      </c>
      <c r="C26" s="212">
        <v>1</v>
      </c>
      <c r="D26" s="213">
        <v>159895</v>
      </c>
      <c r="E26" s="213">
        <v>159895</v>
      </c>
      <c r="F26" s="212">
        <v>0</v>
      </c>
      <c r="G26" s="213">
        <v>0</v>
      </c>
      <c r="H26" s="212">
        <v>1</v>
      </c>
      <c r="I26" s="213">
        <v>159895</v>
      </c>
      <c r="J26" s="212">
        <v>0</v>
      </c>
      <c r="K26" s="213">
        <v>0</v>
      </c>
      <c r="L26" s="212">
        <v>0</v>
      </c>
      <c r="M26" s="212">
        <v>0</v>
      </c>
      <c r="Q26" s="220"/>
    </row>
    <row r="27" spans="1:17" ht="30" x14ac:dyDescent="0.25">
      <c r="A27" s="218" t="s">
        <v>1709</v>
      </c>
      <c r="B27" s="212" t="s">
        <v>142</v>
      </c>
      <c r="C27" s="212">
        <v>1</v>
      </c>
      <c r="D27" s="213">
        <v>70000</v>
      </c>
      <c r="E27" s="213">
        <v>70000</v>
      </c>
      <c r="F27" s="212">
        <v>1</v>
      </c>
      <c r="G27" s="213">
        <v>70000</v>
      </c>
      <c r="H27" s="212">
        <v>0</v>
      </c>
      <c r="I27" s="213">
        <v>0</v>
      </c>
      <c r="J27" s="212">
        <v>0</v>
      </c>
      <c r="K27" s="213">
        <v>0</v>
      </c>
      <c r="L27" s="212">
        <v>0</v>
      </c>
      <c r="M27" s="212">
        <v>0</v>
      </c>
      <c r="Q27" s="220"/>
    </row>
    <row r="28" spans="1:17" ht="30" x14ac:dyDescent="0.25">
      <c r="A28" s="218" t="s">
        <v>1710</v>
      </c>
      <c r="B28" s="212" t="s">
        <v>142</v>
      </c>
      <c r="C28" s="212">
        <v>1</v>
      </c>
      <c r="D28" s="213">
        <v>17591</v>
      </c>
      <c r="E28" s="213">
        <v>17591</v>
      </c>
      <c r="F28" s="212">
        <v>1</v>
      </c>
      <c r="G28" s="213">
        <v>17591</v>
      </c>
      <c r="H28" s="212">
        <v>0</v>
      </c>
      <c r="I28" s="213">
        <v>0</v>
      </c>
      <c r="J28" s="212">
        <v>0</v>
      </c>
      <c r="K28" s="213">
        <v>0</v>
      </c>
      <c r="L28" s="212">
        <v>0</v>
      </c>
      <c r="M28" s="212">
        <v>0</v>
      </c>
      <c r="Q28" s="220"/>
    </row>
    <row r="29" spans="1:17" x14ac:dyDescent="0.25">
      <c r="A29" s="218" t="s">
        <v>1711</v>
      </c>
      <c r="B29" s="212" t="s">
        <v>142</v>
      </c>
      <c r="C29" s="212">
        <v>1</v>
      </c>
      <c r="D29" s="213">
        <v>25000</v>
      </c>
      <c r="E29" s="213">
        <v>25000</v>
      </c>
      <c r="F29" s="212">
        <v>1</v>
      </c>
      <c r="G29" s="213">
        <v>25000</v>
      </c>
      <c r="H29" s="212">
        <v>0</v>
      </c>
      <c r="I29" s="213">
        <v>0</v>
      </c>
      <c r="J29" s="212">
        <v>0</v>
      </c>
      <c r="K29" s="213">
        <v>0</v>
      </c>
      <c r="L29" s="212">
        <v>0</v>
      </c>
      <c r="M29" s="212">
        <v>0</v>
      </c>
      <c r="Q29" s="220"/>
    </row>
    <row r="30" spans="1:17" x14ac:dyDescent="0.25">
      <c r="A30" s="218" t="s">
        <v>1712</v>
      </c>
      <c r="B30" s="212" t="s">
        <v>142</v>
      </c>
      <c r="C30" s="212">
        <v>1</v>
      </c>
      <c r="D30" s="213">
        <v>35000</v>
      </c>
      <c r="E30" s="213">
        <v>35000</v>
      </c>
      <c r="F30" s="212">
        <v>1</v>
      </c>
      <c r="G30" s="213">
        <v>35000</v>
      </c>
      <c r="H30" s="212">
        <v>0</v>
      </c>
      <c r="I30" s="213">
        <v>0</v>
      </c>
      <c r="J30" s="212">
        <v>0</v>
      </c>
      <c r="K30" s="213">
        <v>0</v>
      </c>
      <c r="L30" s="212">
        <v>0</v>
      </c>
      <c r="M30" s="212">
        <v>0</v>
      </c>
      <c r="Q30" s="220"/>
    </row>
    <row r="31" spans="1:17" ht="16.5" customHeight="1" x14ac:dyDescent="0.25">
      <c r="A31" s="218" t="s">
        <v>1713</v>
      </c>
      <c r="B31" s="212" t="s">
        <v>142</v>
      </c>
      <c r="C31" s="212">
        <v>1</v>
      </c>
      <c r="D31" s="213">
        <v>19773</v>
      </c>
      <c r="E31" s="213">
        <v>19773</v>
      </c>
      <c r="F31" s="212">
        <v>0</v>
      </c>
      <c r="G31" s="213">
        <v>0</v>
      </c>
      <c r="H31" s="212">
        <v>1</v>
      </c>
      <c r="I31" s="213">
        <v>19773</v>
      </c>
      <c r="J31" s="212">
        <v>0</v>
      </c>
      <c r="K31" s="213">
        <v>0</v>
      </c>
      <c r="L31" s="212">
        <v>0</v>
      </c>
      <c r="M31" s="212">
        <v>0</v>
      </c>
      <c r="Q31" s="220"/>
    </row>
    <row r="32" spans="1:17" ht="18.75" x14ac:dyDescent="0.3">
      <c r="A32" s="322" t="s">
        <v>101</v>
      </c>
      <c r="B32" s="323"/>
      <c r="C32" s="212"/>
      <c r="D32" s="212"/>
      <c r="E32" s="238">
        <f>SUM(E2:E31)</f>
        <v>1268919</v>
      </c>
      <c r="F32" s="212"/>
      <c r="G32" s="212"/>
      <c r="H32" s="212"/>
      <c r="I32" s="212"/>
      <c r="J32" s="212"/>
      <c r="K32" s="212"/>
      <c r="L32" s="212"/>
      <c r="M32" s="212"/>
    </row>
  </sheetData>
  <mergeCells count="2">
    <mergeCell ref="A1:M1"/>
    <mergeCell ref="A32:B32"/>
  </mergeCells>
  <hyperlinks>
    <hyperlink ref="E32" location="APP!A1" display="APP!A1"/>
  </hyperlinks>
  <pageMargins left="0.25" right="0.25" top="0.75" bottom="0.75" header="0.3" footer="0.3"/>
  <pageSetup paperSize="14" scale="73" fitToHeight="0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2" max="2" width="22.140625" customWidth="1"/>
    <col min="3" max="3" width="13.85546875" bestFit="1" customWidth="1"/>
    <col min="5" max="5" width="16.42578125" bestFit="1" customWidth="1"/>
    <col min="7" max="7" width="18.4257812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90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8" t="s">
        <v>1287</v>
      </c>
      <c r="H2" s="212" t="s">
        <v>975</v>
      </c>
      <c r="I2" s="213">
        <v>43005</v>
      </c>
    </row>
    <row r="3" spans="1:9" ht="105" x14ac:dyDescent="0.25">
      <c r="A3" s="218" t="s">
        <v>1286</v>
      </c>
      <c r="B3" s="212" t="s">
        <v>142</v>
      </c>
      <c r="C3" s="212">
        <v>1</v>
      </c>
      <c r="D3" s="213">
        <v>43005</v>
      </c>
      <c r="E3" s="213">
        <v>43005</v>
      </c>
    </row>
    <row r="4" spans="1:9" ht="18.75" x14ac:dyDescent="0.3">
      <c r="A4" s="322" t="s">
        <v>101</v>
      </c>
      <c r="B4" s="323"/>
      <c r="C4" s="212"/>
      <c r="D4" s="212"/>
      <c r="E4" s="233">
        <f>SUM(E2:E3)</f>
        <v>43005</v>
      </c>
    </row>
  </sheetData>
  <mergeCells count="2">
    <mergeCell ref="A1:E1"/>
    <mergeCell ref="A4:B4"/>
  </mergeCells>
  <hyperlinks>
    <hyperlink ref="E4" location="APP!A1" display="APP!A1"/>
  </hyperlinks>
  <pageMargins left="0.25" right="0.25" top="0.75" bottom="0.75" header="0.3" footer="0.3"/>
  <pageSetup paperSize="10000" scale="85" fitToHeight="0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E5" sqref="E5"/>
    </sheetView>
  </sheetViews>
  <sheetFormatPr defaultRowHeight="15" x14ac:dyDescent="0.25"/>
  <cols>
    <col min="1" max="1" width="43.85546875" customWidth="1"/>
    <col min="2" max="2" width="31.28515625" bestFit="1" customWidth="1"/>
    <col min="3" max="3" width="13.85546875" bestFit="1" customWidth="1"/>
    <col min="5" max="5" width="16.42578125" bestFit="1" customWidth="1"/>
    <col min="7" max="7" width="16.8554687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72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72</v>
      </c>
      <c r="H2" s="212" t="s">
        <v>749</v>
      </c>
      <c r="I2" s="213">
        <v>65000</v>
      </c>
    </row>
    <row r="3" spans="1:9" ht="75" x14ac:dyDescent="0.25">
      <c r="A3" s="229" t="s">
        <v>1289</v>
      </c>
      <c r="B3" s="212" t="s">
        <v>145</v>
      </c>
      <c r="C3" s="212">
        <v>1</v>
      </c>
      <c r="D3" s="213">
        <v>15000</v>
      </c>
      <c r="E3" s="213">
        <v>15000</v>
      </c>
    </row>
    <row r="4" spans="1:9" ht="60" x14ac:dyDescent="0.25">
      <c r="A4" s="224" t="s">
        <v>1288</v>
      </c>
      <c r="B4" s="212" t="s">
        <v>142</v>
      </c>
      <c r="C4" s="212">
        <v>1</v>
      </c>
      <c r="D4" s="213">
        <v>50000</v>
      </c>
      <c r="E4" s="213">
        <v>50000</v>
      </c>
    </row>
    <row r="5" spans="1:9" ht="18.75" x14ac:dyDescent="0.3">
      <c r="A5" s="322" t="s">
        <v>101</v>
      </c>
      <c r="B5" s="323"/>
      <c r="C5" s="212"/>
      <c r="D5" s="212"/>
      <c r="E5" s="233">
        <f>SUM(E2:E4)</f>
        <v>65000</v>
      </c>
    </row>
  </sheetData>
  <mergeCells count="2">
    <mergeCell ref="A1:E1"/>
    <mergeCell ref="A5:B5"/>
  </mergeCells>
  <hyperlinks>
    <hyperlink ref="E5" location="APP!A1" display="APP!A1"/>
  </hyperlinks>
  <pageMargins left="0.25" right="0.25" top="0.75" bottom="0.75" header="0.3" footer="0.3"/>
  <pageSetup paperSize="10000" scale="81" fitToHeight="0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E10" sqref="E10"/>
    </sheetView>
  </sheetViews>
  <sheetFormatPr defaultRowHeight="15" x14ac:dyDescent="0.25"/>
  <cols>
    <col min="1" max="1" width="51.28515625" customWidth="1"/>
    <col min="2" max="2" width="4.7109375" bestFit="1" customWidth="1"/>
    <col min="3" max="3" width="13.85546875" bestFit="1" customWidth="1"/>
    <col min="4" max="4" width="10.140625" bestFit="1" customWidth="1"/>
    <col min="5" max="5" width="16.42578125" bestFit="1" customWidth="1"/>
    <col min="7" max="7" width="21.710937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111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63</v>
      </c>
      <c r="H2" s="212" t="s">
        <v>757</v>
      </c>
      <c r="I2" s="213">
        <v>120000</v>
      </c>
    </row>
    <row r="3" spans="1:9" ht="45" x14ac:dyDescent="0.25">
      <c r="A3" s="218" t="s">
        <v>1291</v>
      </c>
      <c r="B3" s="212" t="s">
        <v>142</v>
      </c>
      <c r="C3" s="212">
        <v>1</v>
      </c>
      <c r="D3" s="213">
        <v>30000</v>
      </c>
      <c r="E3" s="213">
        <v>30000</v>
      </c>
      <c r="G3" s="212" t="s">
        <v>63</v>
      </c>
      <c r="H3" s="212" t="s">
        <v>749</v>
      </c>
      <c r="I3" s="213">
        <v>30000</v>
      </c>
    </row>
    <row r="4" spans="1:9" ht="30" x14ac:dyDescent="0.25">
      <c r="A4" s="218" t="s">
        <v>1292</v>
      </c>
      <c r="B4" s="212" t="s">
        <v>142</v>
      </c>
      <c r="C4" s="212">
        <v>1</v>
      </c>
      <c r="D4" s="213">
        <v>90735.84</v>
      </c>
      <c r="E4" s="213">
        <v>90735.84</v>
      </c>
      <c r="G4" s="212" t="s">
        <v>63</v>
      </c>
      <c r="H4" s="212" t="s">
        <v>742</v>
      </c>
      <c r="I4" s="213">
        <v>30000</v>
      </c>
    </row>
    <row r="5" spans="1:9" x14ac:dyDescent="0.25">
      <c r="A5" s="218" t="s">
        <v>1290</v>
      </c>
      <c r="B5" s="212" t="s">
        <v>142</v>
      </c>
      <c r="C5" s="212">
        <v>1</v>
      </c>
      <c r="D5" s="213">
        <v>55000</v>
      </c>
      <c r="E5" s="213">
        <v>55000</v>
      </c>
      <c r="G5" s="212" t="s">
        <v>63</v>
      </c>
      <c r="H5" s="212" t="s">
        <v>753</v>
      </c>
      <c r="I5" s="213">
        <v>15000</v>
      </c>
    </row>
    <row r="6" spans="1:9" x14ac:dyDescent="0.25">
      <c r="A6" s="218" t="s">
        <v>631</v>
      </c>
      <c r="B6" s="212" t="s">
        <v>142</v>
      </c>
      <c r="C6" s="212">
        <v>1</v>
      </c>
      <c r="D6" s="213">
        <v>38000</v>
      </c>
      <c r="E6" s="213">
        <v>38000</v>
      </c>
      <c r="G6" s="212" t="s">
        <v>63</v>
      </c>
      <c r="H6" s="212" t="s">
        <v>743</v>
      </c>
      <c r="I6" s="213">
        <v>58000</v>
      </c>
    </row>
    <row r="7" spans="1:9" ht="30" x14ac:dyDescent="0.25">
      <c r="A7" s="218" t="s">
        <v>1293</v>
      </c>
      <c r="B7" s="212" t="s">
        <v>152</v>
      </c>
      <c r="C7" s="212">
        <v>2</v>
      </c>
      <c r="D7" s="213">
        <v>30000</v>
      </c>
      <c r="E7" s="213">
        <v>60000</v>
      </c>
      <c r="G7" s="212" t="s">
        <v>63</v>
      </c>
      <c r="H7" s="212" t="s">
        <v>744</v>
      </c>
      <c r="I7" s="213">
        <v>135000</v>
      </c>
    </row>
    <row r="8" spans="1:9" ht="45" x14ac:dyDescent="0.25">
      <c r="A8" s="218" t="s">
        <v>1294</v>
      </c>
      <c r="B8" s="212" t="s">
        <v>142</v>
      </c>
      <c r="C8" s="212">
        <v>1</v>
      </c>
      <c r="D8" s="213">
        <v>20000</v>
      </c>
      <c r="E8" s="213">
        <v>20000</v>
      </c>
      <c r="G8" s="212" t="s">
        <v>63</v>
      </c>
      <c r="H8" s="212" t="s">
        <v>745</v>
      </c>
      <c r="I8" s="213">
        <v>60000</v>
      </c>
    </row>
    <row r="9" spans="1:9" x14ac:dyDescent="0.25">
      <c r="A9" s="218" t="s">
        <v>632</v>
      </c>
      <c r="B9" s="212" t="s">
        <v>142</v>
      </c>
      <c r="C9" s="212">
        <v>26</v>
      </c>
      <c r="D9" s="213">
        <v>15000</v>
      </c>
      <c r="E9" s="213">
        <v>390000</v>
      </c>
      <c r="G9" s="212" t="s">
        <v>63</v>
      </c>
      <c r="H9" s="212" t="s">
        <v>746</v>
      </c>
      <c r="I9" s="213">
        <v>15000</v>
      </c>
    </row>
    <row r="10" spans="1:9" ht="18.75" x14ac:dyDescent="0.3">
      <c r="A10" s="322" t="s">
        <v>101</v>
      </c>
      <c r="B10" s="323"/>
      <c r="C10" s="212"/>
      <c r="D10" s="212"/>
      <c r="E10" s="233">
        <f>SUM(E2:E9)</f>
        <v>683735.84</v>
      </c>
      <c r="G10" s="212" t="s">
        <v>63</v>
      </c>
      <c r="H10" s="212" t="s">
        <v>747</v>
      </c>
      <c r="I10" s="213">
        <v>45000</v>
      </c>
    </row>
    <row r="11" spans="1:9" x14ac:dyDescent="0.25">
      <c r="G11" s="212" t="s">
        <v>63</v>
      </c>
      <c r="H11" s="212" t="s">
        <v>975</v>
      </c>
      <c r="I11" s="213">
        <v>90735.84</v>
      </c>
    </row>
  </sheetData>
  <mergeCells count="2">
    <mergeCell ref="A1:E1"/>
    <mergeCell ref="A10:B10"/>
  </mergeCells>
  <hyperlinks>
    <hyperlink ref="E10" location="APP!A1" display="APP!A1"/>
  </hyperlinks>
  <pageMargins left="0.25" right="0.25" top="0.75" bottom="0.75" header="0.3" footer="0.3"/>
  <pageSetup paperSize="10000" scale="80" fitToHeight="0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E5" sqref="E5"/>
    </sheetView>
  </sheetViews>
  <sheetFormatPr defaultRowHeight="15" x14ac:dyDescent="0.25"/>
  <cols>
    <col min="1" max="1" width="43.85546875" customWidth="1"/>
    <col min="2" max="2" width="17.28515625" customWidth="1"/>
    <col min="3" max="3" width="13.85546875" bestFit="1" customWidth="1"/>
    <col min="4" max="4" width="10.140625" bestFit="1" customWidth="1"/>
    <col min="5" max="5" width="16.42578125" bestFit="1" customWidth="1"/>
    <col min="7" max="7" width="25.85546875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125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ht="30.75" customHeight="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8" t="s">
        <v>1022</v>
      </c>
      <c r="H2" s="212" t="s">
        <v>745</v>
      </c>
      <c r="I2" s="213">
        <v>700000</v>
      </c>
    </row>
    <row r="3" spans="1:9" ht="30.75" customHeight="1" x14ac:dyDescent="0.25">
      <c r="A3" s="212" t="s">
        <v>1316</v>
      </c>
      <c r="B3" s="212" t="s">
        <v>425</v>
      </c>
      <c r="C3" s="212">
        <v>1</v>
      </c>
      <c r="D3" s="213">
        <v>700000</v>
      </c>
      <c r="E3" s="213">
        <v>700000</v>
      </c>
      <c r="G3" s="218" t="s">
        <v>1295</v>
      </c>
      <c r="H3" s="212" t="s">
        <v>757</v>
      </c>
      <c r="I3" s="213">
        <v>70000</v>
      </c>
    </row>
    <row r="4" spans="1:9" ht="30" x14ac:dyDescent="0.25">
      <c r="A4" s="218" t="s">
        <v>1295</v>
      </c>
      <c r="B4" s="212" t="s">
        <v>425</v>
      </c>
      <c r="C4" s="212">
        <v>1</v>
      </c>
      <c r="D4" s="213">
        <v>70000</v>
      </c>
      <c r="E4" s="213">
        <v>70000</v>
      </c>
    </row>
    <row r="5" spans="1:9" ht="18.75" x14ac:dyDescent="0.3">
      <c r="A5" s="322" t="s">
        <v>101</v>
      </c>
      <c r="B5" s="323"/>
      <c r="C5" s="212"/>
      <c r="D5" s="212"/>
      <c r="E5" s="233">
        <f>SUM(E2:E4)</f>
        <v>770000</v>
      </c>
    </row>
  </sheetData>
  <mergeCells count="2">
    <mergeCell ref="A1:E1"/>
    <mergeCell ref="A5:B5"/>
  </mergeCells>
  <hyperlinks>
    <hyperlink ref="E5" location="APP!A1" display="APP!A1"/>
  </hyperlinks>
  <pageMargins left="0.25" right="0.25" top="0.75" bottom="0.75" header="0.3" footer="0.3"/>
  <pageSetup paperSize="10000" scale="88" fitToHeight="0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E4" sqref="E4"/>
    </sheetView>
  </sheetViews>
  <sheetFormatPr defaultRowHeight="15" x14ac:dyDescent="0.25"/>
  <cols>
    <col min="1" max="1" width="43.85546875" customWidth="1"/>
    <col min="2" max="2" width="31.28515625" bestFit="1" customWidth="1"/>
    <col min="3" max="3" width="13.85546875" bestFit="1" customWidth="1"/>
    <col min="4" max="4" width="10.140625" bestFit="1" customWidth="1"/>
    <col min="5" max="5" width="16.42578125" bestFit="1" customWidth="1"/>
    <col min="7" max="7" width="34.5703125" bestFit="1" customWidth="1"/>
    <col min="8" max="8" width="31.28515625" bestFit="1" customWidth="1"/>
    <col min="9" max="9" width="10.140625" bestFit="1" customWidth="1"/>
  </cols>
  <sheetData>
    <row r="1" spans="1:9" ht="21" x14ac:dyDescent="0.35">
      <c r="A1" s="319" t="s">
        <v>697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2" t="s">
        <v>1298</v>
      </c>
      <c r="H2" s="212" t="s">
        <v>743</v>
      </c>
      <c r="I2" s="213">
        <v>100000</v>
      </c>
    </row>
    <row r="3" spans="1:9" ht="30" x14ac:dyDescent="0.25">
      <c r="A3" s="218" t="s">
        <v>1297</v>
      </c>
      <c r="B3" s="212" t="s">
        <v>1296</v>
      </c>
      <c r="C3" s="212">
        <v>1</v>
      </c>
      <c r="D3" s="213">
        <v>100000</v>
      </c>
      <c r="E3" s="213">
        <v>100000</v>
      </c>
    </row>
    <row r="4" spans="1:9" ht="18.75" x14ac:dyDescent="0.3">
      <c r="A4" s="322" t="s">
        <v>101</v>
      </c>
      <c r="B4" s="323"/>
      <c r="C4" s="212"/>
      <c r="D4" s="212"/>
      <c r="E4" s="233">
        <f>SUM(E2:E3)</f>
        <v>100000</v>
      </c>
    </row>
  </sheetData>
  <mergeCells count="2">
    <mergeCell ref="A1:E1"/>
    <mergeCell ref="A4:B4"/>
  </mergeCells>
  <hyperlinks>
    <hyperlink ref="E4" location="APP!A1" display="APP!A1"/>
  </hyperlinks>
  <pageMargins left="0.25" right="0.25" top="0.75" bottom="0.75" header="0.3" footer="0.3"/>
  <pageSetup paperSize="10000" scale="81" fitToHeight="0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E6" sqref="E6"/>
    </sheetView>
  </sheetViews>
  <sheetFormatPr defaultRowHeight="15" x14ac:dyDescent="0.25"/>
  <cols>
    <col min="1" max="1" width="43.85546875" customWidth="1"/>
    <col min="2" max="2" width="31.28515625" bestFit="1" customWidth="1"/>
    <col min="3" max="3" width="13.85546875" bestFit="1" customWidth="1"/>
    <col min="4" max="4" width="11.7109375" bestFit="1" customWidth="1"/>
    <col min="5" max="5" width="16.42578125" bestFit="1" customWidth="1"/>
    <col min="7" max="7" width="28.85546875" customWidth="1"/>
    <col min="8" max="8" width="31.28515625" bestFit="1" customWidth="1"/>
    <col min="9" max="9" width="11.7109375" bestFit="1" customWidth="1"/>
  </cols>
  <sheetData>
    <row r="1" spans="1:9" ht="21" x14ac:dyDescent="0.35">
      <c r="A1" s="319" t="s">
        <v>696</v>
      </c>
      <c r="B1" s="320"/>
      <c r="C1" s="320"/>
      <c r="D1" s="320"/>
      <c r="E1" s="320"/>
      <c r="G1" s="219" t="s">
        <v>187</v>
      </c>
      <c r="H1" s="219" t="s">
        <v>188</v>
      </c>
      <c r="I1" s="219" t="s">
        <v>189</v>
      </c>
    </row>
    <row r="2" spans="1:9" ht="30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G2" s="218" t="s">
        <v>1302</v>
      </c>
      <c r="H2" s="212" t="s">
        <v>964</v>
      </c>
      <c r="I2" s="213">
        <v>1850000</v>
      </c>
    </row>
    <row r="3" spans="1:9" ht="45" x14ac:dyDescent="0.25">
      <c r="A3" s="218" t="s">
        <v>1299</v>
      </c>
      <c r="B3" s="212" t="s">
        <v>142</v>
      </c>
      <c r="C3" s="212">
        <v>2</v>
      </c>
      <c r="D3" s="213">
        <v>250000</v>
      </c>
      <c r="E3" s="213">
        <v>500000</v>
      </c>
    </row>
    <row r="4" spans="1:9" ht="30" x14ac:dyDescent="0.25">
      <c r="A4" s="218" t="s">
        <v>1300</v>
      </c>
      <c r="B4" s="212" t="s">
        <v>142</v>
      </c>
      <c r="C4" s="212">
        <v>55</v>
      </c>
      <c r="D4" s="213">
        <v>20000</v>
      </c>
      <c r="E4" s="213">
        <v>1100000</v>
      </c>
    </row>
    <row r="5" spans="1:9" ht="30" x14ac:dyDescent="0.25">
      <c r="A5" s="218" t="s">
        <v>1301</v>
      </c>
      <c r="B5" s="212" t="s">
        <v>142</v>
      </c>
      <c r="C5" s="212">
        <v>1</v>
      </c>
      <c r="D5" s="213">
        <v>250000</v>
      </c>
      <c r="E5" s="213">
        <v>250000</v>
      </c>
    </row>
    <row r="6" spans="1:9" ht="18.75" x14ac:dyDescent="0.3">
      <c r="A6" s="322" t="s">
        <v>101</v>
      </c>
      <c r="B6" s="323"/>
      <c r="C6" s="212"/>
      <c r="D6" s="212"/>
      <c r="E6" s="233">
        <f>SUM(E2:E5)</f>
        <v>1850000</v>
      </c>
    </row>
  </sheetData>
  <mergeCells count="2">
    <mergeCell ref="A1:E1"/>
    <mergeCell ref="A6:B6"/>
  </mergeCells>
  <hyperlinks>
    <hyperlink ref="E6" location="APP!A1" display="APP!A1"/>
  </hyperlinks>
  <pageMargins left="0.25" right="0.25" top="0.75" bottom="0.75" header="0.3" footer="0.3"/>
  <pageSetup paperSize="10000" scale="80" fitToHeight="0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workbookViewId="0">
      <selection activeCell="B10" sqref="B10"/>
    </sheetView>
  </sheetViews>
  <sheetFormatPr defaultRowHeight="15" x14ac:dyDescent="0.25"/>
  <cols>
    <col min="2" max="2" width="43.85546875" customWidth="1"/>
    <col min="4" max="4" width="13.85546875" bestFit="1" customWidth="1"/>
    <col min="6" max="6" width="16.42578125" bestFit="1" customWidth="1"/>
    <col min="8" max="8" width="11.28515625" bestFit="1" customWidth="1"/>
    <col min="10" max="10" width="11.28515625" bestFit="1" customWidth="1"/>
    <col min="12" max="12" width="11.28515625" bestFit="1" customWidth="1"/>
    <col min="14" max="14" width="11.28515625" bestFit="1" customWidth="1"/>
    <col min="16" max="16" width="55.7109375" customWidth="1"/>
    <col min="17" max="17" width="31.28515625" bestFit="1" customWidth="1"/>
    <col min="18" max="19" width="10.140625" bestFit="1" customWidth="1"/>
  </cols>
  <sheetData>
    <row r="1" spans="1:22" ht="21" x14ac:dyDescent="0.35">
      <c r="B1" s="319" t="s">
        <v>117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P1" s="219" t="s">
        <v>187</v>
      </c>
      <c r="Q1" s="219" t="s">
        <v>188</v>
      </c>
      <c r="R1" s="219" t="s">
        <v>189</v>
      </c>
      <c r="S1" s="219" t="s">
        <v>105</v>
      </c>
      <c r="T1" s="219" t="s">
        <v>106</v>
      </c>
      <c r="U1" s="219" t="s">
        <v>107</v>
      </c>
      <c r="V1" s="219" t="s">
        <v>108</v>
      </c>
    </row>
    <row r="2" spans="1:22" x14ac:dyDescent="0.25">
      <c r="B2" s="212"/>
      <c r="C2" s="212"/>
      <c r="D2" s="212"/>
      <c r="E2" s="213"/>
      <c r="F2" s="213"/>
      <c r="G2" s="212"/>
      <c r="H2" s="213"/>
      <c r="I2" s="212"/>
      <c r="J2" s="213"/>
      <c r="K2" s="212"/>
      <c r="L2" s="212"/>
      <c r="M2" s="212"/>
      <c r="N2" s="212"/>
      <c r="P2" s="212" t="s">
        <v>187</v>
      </c>
      <c r="Q2" s="212" t="s">
        <v>188</v>
      </c>
      <c r="R2" s="213" t="s">
        <v>189</v>
      </c>
      <c r="S2" s="213" t="s">
        <v>105</v>
      </c>
      <c r="T2" s="213" t="s">
        <v>106</v>
      </c>
      <c r="U2" s="212" t="s">
        <v>107</v>
      </c>
      <c r="V2" s="212" t="s">
        <v>108</v>
      </c>
    </row>
    <row r="3" spans="1:22" x14ac:dyDescent="0.25">
      <c r="A3" t="str">
        <f>UPPER(B3)</f>
        <v/>
      </c>
      <c r="B3" s="212"/>
      <c r="C3" s="212"/>
      <c r="D3" s="212"/>
      <c r="E3" s="213"/>
      <c r="F3" s="213"/>
      <c r="G3" s="212"/>
      <c r="H3" s="213"/>
      <c r="I3" s="212"/>
      <c r="J3" s="213"/>
      <c r="K3" s="212"/>
      <c r="L3" s="213"/>
      <c r="M3" s="212"/>
      <c r="N3" s="212"/>
      <c r="P3" s="212" t="s">
        <v>231</v>
      </c>
      <c r="Q3" s="212" t="s">
        <v>192</v>
      </c>
      <c r="R3" s="213">
        <v>93562</v>
      </c>
      <c r="S3" s="213">
        <v>93562</v>
      </c>
      <c r="T3" s="212">
        <v>0</v>
      </c>
      <c r="U3" s="213">
        <v>0</v>
      </c>
      <c r="V3" s="212">
        <v>0</v>
      </c>
    </row>
    <row r="4" spans="1:22" x14ac:dyDescent="0.25">
      <c r="A4" t="str">
        <f t="shared" ref="A4:A67" si="0">UPPER(B4)</f>
        <v/>
      </c>
      <c r="B4" s="212"/>
      <c r="C4" s="212"/>
      <c r="D4" s="212"/>
      <c r="E4" s="213"/>
      <c r="F4" s="213"/>
      <c r="G4" s="212"/>
      <c r="H4" s="213"/>
      <c r="I4" s="212"/>
      <c r="J4" s="212"/>
      <c r="K4" s="212"/>
      <c r="L4" s="212"/>
      <c r="M4" s="212"/>
      <c r="N4" s="212"/>
      <c r="P4" s="212" t="s">
        <v>232</v>
      </c>
      <c r="Q4" s="212" t="s">
        <v>194</v>
      </c>
      <c r="R4" s="213">
        <v>10482</v>
      </c>
      <c r="S4" s="213">
        <v>10482</v>
      </c>
      <c r="T4" s="212">
        <v>0</v>
      </c>
      <c r="U4" s="212">
        <v>0</v>
      </c>
      <c r="V4" s="212">
        <v>0</v>
      </c>
    </row>
    <row r="5" spans="1:22" x14ac:dyDescent="0.25">
      <c r="A5" t="str">
        <f t="shared" si="0"/>
        <v/>
      </c>
      <c r="B5" s="212"/>
      <c r="C5" s="212"/>
      <c r="D5" s="212"/>
      <c r="E5" s="213"/>
      <c r="F5" s="213"/>
      <c r="G5" s="212"/>
      <c r="H5" s="213"/>
      <c r="I5" s="212"/>
      <c r="J5" s="212"/>
      <c r="K5" s="212"/>
      <c r="L5" s="212"/>
      <c r="M5" s="212"/>
      <c r="N5" s="212"/>
      <c r="P5" s="212" t="s">
        <v>232</v>
      </c>
      <c r="Q5" s="212" t="s">
        <v>194</v>
      </c>
      <c r="R5" s="213">
        <v>8525</v>
      </c>
      <c r="S5" s="213">
        <v>5225</v>
      </c>
      <c r="T5" s="213">
        <v>0</v>
      </c>
      <c r="U5" s="213">
        <v>3300</v>
      </c>
      <c r="V5" s="212">
        <v>0</v>
      </c>
    </row>
    <row r="6" spans="1:22" x14ac:dyDescent="0.25">
      <c r="A6" t="str">
        <f t="shared" si="0"/>
        <v/>
      </c>
      <c r="B6" s="212"/>
      <c r="C6" s="212"/>
      <c r="D6" s="212"/>
      <c r="E6" s="213"/>
      <c r="F6" s="213"/>
      <c r="G6" s="212"/>
      <c r="H6" s="213"/>
      <c r="I6" s="212"/>
      <c r="J6" s="212"/>
      <c r="K6" s="212"/>
      <c r="L6" s="212"/>
      <c r="M6" s="212"/>
      <c r="N6" s="212"/>
      <c r="P6" s="212" t="s">
        <v>233</v>
      </c>
      <c r="Q6" s="212" t="s">
        <v>194</v>
      </c>
      <c r="R6" s="213">
        <v>5185</v>
      </c>
      <c r="S6" s="213">
        <v>5185</v>
      </c>
      <c r="T6" s="213">
        <v>0</v>
      </c>
      <c r="U6" s="212">
        <v>0</v>
      </c>
      <c r="V6" s="212">
        <v>0</v>
      </c>
    </row>
    <row r="7" spans="1:22" x14ac:dyDescent="0.25">
      <c r="A7" t="str">
        <f t="shared" si="0"/>
        <v/>
      </c>
      <c r="B7" s="212"/>
      <c r="C7" s="212"/>
      <c r="D7" s="212"/>
      <c r="E7" s="213"/>
      <c r="F7" s="213"/>
      <c r="G7" s="212"/>
      <c r="H7" s="213"/>
      <c r="I7" s="212"/>
      <c r="J7" s="213"/>
      <c r="K7" s="212"/>
      <c r="L7" s="212"/>
      <c r="M7" s="212"/>
      <c r="N7" s="212"/>
      <c r="P7" s="212" t="s">
        <v>234</v>
      </c>
      <c r="Q7" s="212" t="s">
        <v>235</v>
      </c>
      <c r="R7" s="213">
        <v>9328</v>
      </c>
      <c r="S7" s="213">
        <v>9328</v>
      </c>
      <c r="T7" s="212">
        <v>0</v>
      </c>
      <c r="U7" s="212">
        <v>0</v>
      </c>
      <c r="V7" s="212">
        <v>0</v>
      </c>
    </row>
    <row r="8" spans="1:22" x14ac:dyDescent="0.25">
      <c r="A8" t="str">
        <f t="shared" si="0"/>
        <v/>
      </c>
      <c r="B8" s="212"/>
      <c r="C8" s="212"/>
      <c r="D8" s="212"/>
      <c r="E8" s="213"/>
      <c r="F8" s="213"/>
      <c r="G8" s="212"/>
      <c r="H8" s="213"/>
      <c r="I8" s="212"/>
      <c r="J8" s="213"/>
      <c r="K8" s="212"/>
      <c r="L8" s="213"/>
      <c r="M8" s="212"/>
      <c r="N8" s="212"/>
      <c r="P8" s="212" t="s">
        <v>236</v>
      </c>
      <c r="Q8" s="212" t="s">
        <v>237</v>
      </c>
      <c r="R8" s="213">
        <v>14895.34</v>
      </c>
      <c r="S8" s="213">
        <v>14895.34</v>
      </c>
      <c r="T8" s="212">
        <v>0</v>
      </c>
      <c r="U8" s="212">
        <v>0</v>
      </c>
      <c r="V8" s="212">
        <v>0</v>
      </c>
    </row>
    <row r="9" spans="1:22" x14ac:dyDescent="0.25">
      <c r="A9" t="str">
        <f t="shared" si="0"/>
        <v/>
      </c>
      <c r="B9" s="212"/>
      <c r="C9" s="212"/>
      <c r="D9" s="212"/>
      <c r="E9" s="213"/>
      <c r="F9" s="213"/>
      <c r="G9" s="212"/>
      <c r="H9" s="213"/>
      <c r="I9" s="212"/>
      <c r="J9" s="213"/>
      <c r="K9" s="212"/>
      <c r="L9" s="213"/>
      <c r="M9" s="212"/>
      <c r="N9" s="212"/>
      <c r="P9" s="212" t="s">
        <v>238</v>
      </c>
      <c r="Q9" s="212" t="s">
        <v>237</v>
      </c>
      <c r="R9" s="213">
        <v>14200</v>
      </c>
      <c r="S9" s="213">
        <v>14200</v>
      </c>
      <c r="T9" s="212">
        <v>0</v>
      </c>
      <c r="U9" s="212">
        <v>0</v>
      </c>
      <c r="V9" s="212">
        <v>0</v>
      </c>
    </row>
    <row r="10" spans="1:22" x14ac:dyDescent="0.25">
      <c r="A10" t="str">
        <f t="shared" si="0"/>
        <v/>
      </c>
      <c r="B10" s="212"/>
      <c r="C10" s="212"/>
      <c r="D10" s="212"/>
      <c r="E10" s="212"/>
      <c r="F10" s="213"/>
      <c r="G10" s="212"/>
      <c r="H10" s="213"/>
      <c r="I10" s="212"/>
      <c r="J10" s="213"/>
      <c r="K10" s="212"/>
      <c r="L10" s="212"/>
      <c r="M10" s="212"/>
      <c r="N10" s="212"/>
      <c r="P10" s="212" t="s">
        <v>239</v>
      </c>
      <c r="Q10" s="212" t="s">
        <v>235</v>
      </c>
      <c r="R10" s="213">
        <v>53400</v>
      </c>
      <c r="S10" s="213">
        <v>53400</v>
      </c>
      <c r="T10" s="212">
        <v>0</v>
      </c>
      <c r="U10" s="212">
        <v>0</v>
      </c>
      <c r="V10" s="212">
        <v>0</v>
      </c>
    </row>
    <row r="11" spans="1:22" x14ac:dyDescent="0.25">
      <c r="A11" t="str">
        <f t="shared" si="0"/>
        <v/>
      </c>
      <c r="B11" s="212"/>
      <c r="C11" s="212"/>
      <c r="D11" s="212"/>
      <c r="E11" s="212"/>
      <c r="F11" s="213"/>
      <c r="G11" s="212"/>
      <c r="H11" s="213"/>
      <c r="I11" s="212"/>
      <c r="J11" s="213"/>
      <c r="K11" s="212"/>
      <c r="L11" s="213"/>
      <c r="M11" s="212"/>
      <c r="N11" s="212"/>
      <c r="P11" s="212" t="s">
        <v>240</v>
      </c>
      <c r="Q11" s="212" t="s">
        <v>191</v>
      </c>
      <c r="R11" s="213">
        <v>298689</v>
      </c>
      <c r="S11" s="213">
        <v>241118</v>
      </c>
      <c r="T11" s="213">
        <v>57571</v>
      </c>
      <c r="U11" s="212">
        <v>0</v>
      </c>
      <c r="V11" s="212">
        <v>0</v>
      </c>
    </row>
    <row r="12" spans="1:22" ht="15.75" x14ac:dyDescent="0.25">
      <c r="A12" t="str">
        <f t="shared" si="0"/>
        <v/>
      </c>
      <c r="B12" s="214"/>
      <c r="C12" s="212"/>
      <c r="D12" s="212"/>
      <c r="E12" s="212"/>
      <c r="F12" s="213"/>
      <c r="G12" s="212"/>
      <c r="H12" s="213"/>
      <c r="I12" s="212"/>
      <c r="J12" s="212"/>
      <c r="K12" s="212"/>
      <c r="L12" s="212"/>
      <c r="M12" s="212"/>
      <c r="N12" s="212"/>
      <c r="P12" s="212" t="s">
        <v>240</v>
      </c>
      <c r="Q12" s="212" t="s">
        <v>241</v>
      </c>
      <c r="R12" s="213">
        <v>82884</v>
      </c>
      <c r="S12" s="213">
        <v>49570</v>
      </c>
      <c r="T12" s="213">
        <v>33314</v>
      </c>
      <c r="U12" s="212">
        <v>0</v>
      </c>
      <c r="V12" s="212">
        <v>0</v>
      </c>
    </row>
    <row r="13" spans="1:22" x14ac:dyDescent="0.25">
      <c r="A13" t="str">
        <f t="shared" si="0"/>
        <v/>
      </c>
      <c r="B13" s="212"/>
      <c r="C13" s="212"/>
      <c r="D13" s="212"/>
      <c r="E13" s="213"/>
      <c r="F13" s="213"/>
      <c r="G13" s="212"/>
      <c r="H13" s="213"/>
      <c r="I13" s="212"/>
      <c r="J13" s="213"/>
      <c r="K13" s="212"/>
      <c r="L13" s="213"/>
      <c r="M13" s="212"/>
      <c r="N13" s="212"/>
      <c r="P13" s="212" t="s">
        <v>240</v>
      </c>
      <c r="Q13" s="212" t="s">
        <v>194</v>
      </c>
      <c r="R13" s="213">
        <v>11240</v>
      </c>
      <c r="S13" s="212">
        <v>0</v>
      </c>
      <c r="T13" s="213">
        <v>11240</v>
      </c>
      <c r="U13" s="212">
        <v>0</v>
      </c>
      <c r="V13" s="212">
        <v>0</v>
      </c>
    </row>
    <row r="14" spans="1:22" x14ac:dyDescent="0.25">
      <c r="A14" t="str">
        <f t="shared" si="0"/>
        <v/>
      </c>
      <c r="B14" s="212"/>
      <c r="C14" s="212"/>
      <c r="D14" s="212"/>
      <c r="E14" s="213"/>
      <c r="F14" s="213"/>
      <c r="G14" s="212"/>
      <c r="H14" s="213"/>
      <c r="I14" s="212"/>
      <c r="J14" s="212"/>
      <c r="K14" s="212"/>
      <c r="L14" s="212"/>
      <c r="M14" s="212"/>
      <c r="N14" s="212"/>
      <c r="P14" s="212" t="s">
        <v>242</v>
      </c>
      <c r="Q14" s="212" t="s">
        <v>197</v>
      </c>
      <c r="R14" s="213">
        <v>154219.5</v>
      </c>
      <c r="S14" s="213">
        <v>131719.5</v>
      </c>
      <c r="T14" s="213">
        <v>22500</v>
      </c>
      <c r="U14" s="212">
        <v>0</v>
      </c>
      <c r="V14" s="212">
        <v>0</v>
      </c>
    </row>
    <row r="15" spans="1:22" x14ac:dyDescent="0.25">
      <c r="A15" t="str">
        <f t="shared" si="0"/>
        <v/>
      </c>
      <c r="B15" s="212"/>
      <c r="C15" s="212"/>
      <c r="D15" s="212"/>
      <c r="E15" s="213"/>
      <c r="F15" s="213"/>
      <c r="G15" s="212"/>
      <c r="H15" s="213"/>
      <c r="I15" s="212"/>
      <c r="J15" s="212"/>
      <c r="K15" s="212"/>
      <c r="L15" s="212"/>
      <c r="M15" s="212"/>
      <c r="N15" s="212"/>
      <c r="P15" s="212" t="s">
        <v>243</v>
      </c>
      <c r="Q15" s="212" t="s">
        <v>235</v>
      </c>
      <c r="R15" s="213">
        <v>8000</v>
      </c>
      <c r="S15" s="213">
        <v>8000</v>
      </c>
      <c r="T15" s="212">
        <v>0</v>
      </c>
      <c r="U15" s="212">
        <v>0</v>
      </c>
      <c r="V15" s="212">
        <v>0</v>
      </c>
    </row>
    <row r="16" spans="1:22" x14ac:dyDescent="0.25">
      <c r="A16" t="str">
        <f t="shared" si="0"/>
        <v/>
      </c>
      <c r="B16" s="212"/>
      <c r="C16" s="212"/>
      <c r="D16" s="212"/>
      <c r="E16" s="213"/>
      <c r="F16" s="213"/>
      <c r="G16" s="212"/>
      <c r="H16" s="213"/>
      <c r="I16" s="212"/>
      <c r="J16" s="212"/>
      <c r="K16" s="212"/>
      <c r="L16" s="212"/>
      <c r="M16" s="212"/>
      <c r="N16" s="212"/>
      <c r="P16" s="212" t="s">
        <v>244</v>
      </c>
      <c r="Q16" s="212" t="s">
        <v>191</v>
      </c>
      <c r="R16" s="213">
        <v>92100</v>
      </c>
      <c r="S16" s="213">
        <v>72500</v>
      </c>
      <c r="T16" s="213">
        <v>3800</v>
      </c>
      <c r="U16" s="213">
        <v>15800</v>
      </c>
      <c r="V16" s="212">
        <v>0</v>
      </c>
    </row>
    <row r="17" spans="1:22" x14ac:dyDescent="0.25">
      <c r="A17" t="str">
        <f t="shared" si="0"/>
        <v/>
      </c>
      <c r="B17" s="212"/>
      <c r="C17" s="212"/>
      <c r="D17" s="212"/>
      <c r="E17" s="213"/>
      <c r="F17" s="213"/>
      <c r="G17" s="212"/>
      <c r="H17" s="213"/>
      <c r="I17" s="212"/>
      <c r="J17" s="212"/>
      <c r="K17" s="212"/>
      <c r="L17" s="212"/>
      <c r="M17" s="212"/>
      <c r="N17" s="212"/>
      <c r="P17" s="212" t="s">
        <v>245</v>
      </c>
      <c r="Q17" s="212" t="s">
        <v>197</v>
      </c>
      <c r="R17" s="213">
        <v>75000</v>
      </c>
      <c r="S17" s="213">
        <v>13800</v>
      </c>
      <c r="T17" s="213">
        <v>61200</v>
      </c>
      <c r="U17" s="212">
        <v>0</v>
      </c>
      <c r="V17" s="212">
        <v>0</v>
      </c>
    </row>
    <row r="18" spans="1:22" x14ac:dyDescent="0.25">
      <c r="A18" t="str">
        <f t="shared" si="0"/>
        <v/>
      </c>
      <c r="B18" s="212"/>
      <c r="C18" s="212"/>
      <c r="D18" s="212"/>
      <c r="E18" s="213"/>
      <c r="F18" s="213"/>
      <c r="G18" s="212"/>
      <c r="H18" s="213"/>
      <c r="I18" s="212"/>
      <c r="J18" s="213"/>
      <c r="K18" s="212"/>
      <c r="L18" s="212"/>
      <c r="M18" s="212"/>
      <c r="N18" s="212"/>
      <c r="P18" s="212" t="s">
        <v>246</v>
      </c>
      <c r="Q18" s="212" t="s">
        <v>192</v>
      </c>
      <c r="R18" s="213">
        <v>171000</v>
      </c>
      <c r="S18" s="213">
        <v>171000</v>
      </c>
      <c r="T18" s="212">
        <v>0</v>
      </c>
      <c r="U18" s="212">
        <v>0</v>
      </c>
      <c r="V18" s="212">
        <v>0</v>
      </c>
    </row>
    <row r="19" spans="1:22" x14ac:dyDescent="0.25">
      <c r="A19" t="str">
        <f t="shared" si="0"/>
        <v/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P19" s="212" t="s">
        <v>247</v>
      </c>
      <c r="Q19" s="212" t="s">
        <v>241</v>
      </c>
      <c r="R19" s="213">
        <v>114493</v>
      </c>
      <c r="S19" s="213">
        <v>114493</v>
      </c>
      <c r="T19" s="212">
        <v>0</v>
      </c>
      <c r="U19" s="212">
        <v>0</v>
      </c>
      <c r="V19" s="212">
        <v>0</v>
      </c>
    </row>
    <row r="20" spans="1:22" x14ac:dyDescent="0.25">
      <c r="A20" t="str">
        <f t="shared" si="0"/>
        <v/>
      </c>
      <c r="B20" s="212"/>
      <c r="C20" s="212"/>
      <c r="D20" s="212"/>
      <c r="E20" s="212"/>
      <c r="F20" s="213"/>
      <c r="G20" s="212"/>
      <c r="H20" s="213"/>
      <c r="I20" s="212"/>
      <c r="J20" s="212"/>
      <c r="K20" s="212"/>
      <c r="L20" s="212"/>
      <c r="M20" s="212"/>
      <c r="N20" s="221"/>
      <c r="R20" s="220"/>
      <c r="S20" s="220"/>
    </row>
    <row r="21" spans="1:22" x14ac:dyDescent="0.25">
      <c r="A21" t="str">
        <f t="shared" si="0"/>
        <v/>
      </c>
      <c r="B21" s="212"/>
      <c r="C21" s="212"/>
      <c r="D21" s="212"/>
      <c r="E21" s="212"/>
      <c r="F21" s="213"/>
      <c r="G21" s="212"/>
      <c r="H21" s="213"/>
      <c r="I21" s="212"/>
      <c r="J21" s="212"/>
      <c r="K21" s="212"/>
      <c r="L21" s="212"/>
      <c r="M21" s="212"/>
      <c r="N21" s="221"/>
      <c r="R21" s="220"/>
      <c r="S21" s="220"/>
    </row>
    <row r="22" spans="1:22" x14ac:dyDescent="0.25">
      <c r="A22" t="str">
        <f t="shared" si="0"/>
        <v/>
      </c>
      <c r="B22" s="212"/>
      <c r="C22" s="212"/>
      <c r="D22" s="212"/>
      <c r="E22" s="212"/>
      <c r="F22" s="213"/>
      <c r="G22" s="212"/>
      <c r="H22" s="213"/>
      <c r="I22" s="212"/>
      <c r="J22" s="213"/>
      <c r="K22" s="212"/>
      <c r="L22" s="213"/>
      <c r="M22" s="212"/>
      <c r="N22" s="221"/>
      <c r="R22" s="220"/>
      <c r="S22" s="220"/>
    </row>
    <row r="23" spans="1:22" x14ac:dyDescent="0.25">
      <c r="A23" t="str">
        <f t="shared" si="0"/>
        <v/>
      </c>
      <c r="B23" s="212"/>
      <c r="C23" s="212"/>
      <c r="D23" s="212"/>
      <c r="E23" s="213"/>
      <c r="F23" s="213"/>
      <c r="G23" s="212"/>
      <c r="H23" s="213"/>
      <c r="I23" s="212"/>
      <c r="J23" s="213"/>
      <c r="K23" s="212"/>
      <c r="L23" s="213"/>
      <c r="M23" s="212"/>
      <c r="N23" s="212"/>
      <c r="P23" s="324" t="s">
        <v>199</v>
      </c>
      <c r="Q23" s="324"/>
      <c r="R23" s="324"/>
      <c r="S23" s="324"/>
      <c r="T23" s="324"/>
      <c r="U23" s="324"/>
    </row>
    <row r="24" spans="1:22" x14ac:dyDescent="0.25">
      <c r="A24" t="str">
        <f t="shared" si="0"/>
        <v/>
      </c>
      <c r="B24" s="212"/>
      <c r="C24" s="212"/>
      <c r="D24" s="212"/>
      <c r="E24" s="213"/>
      <c r="F24" s="213"/>
      <c r="G24" s="212"/>
      <c r="H24" s="213"/>
      <c r="I24" s="212"/>
      <c r="J24" s="213"/>
      <c r="K24" s="212"/>
      <c r="L24" s="213"/>
      <c r="M24" s="212"/>
      <c r="N24" s="212"/>
      <c r="P24" s="212" t="s">
        <v>104</v>
      </c>
      <c r="Q24" s="212" t="s">
        <v>3</v>
      </c>
      <c r="R24" s="212" t="s">
        <v>105</v>
      </c>
      <c r="S24" s="212" t="s">
        <v>106</v>
      </c>
      <c r="T24" s="212" t="s">
        <v>107</v>
      </c>
      <c r="U24" s="212" t="s">
        <v>108</v>
      </c>
    </row>
    <row r="25" spans="1:22" x14ac:dyDescent="0.25">
      <c r="A25" t="str">
        <f t="shared" si="0"/>
        <v/>
      </c>
      <c r="B25" s="212"/>
      <c r="C25" s="212"/>
      <c r="D25" s="212"/>
      <c r="E25" s="212"/>
      <c r="F25" s="213"/>
      <c r="G25" s="212"/>
      <c r="H25" s="213"/>
      <c r="I25" s="212"/>
      <c r="J25" s="212"/>
      <c r="K25" s="212"/>
      <c r="L25" s="212"/>
      <c r="M25" s="212"/>
      <c r="N25" s="212"/>
      <c r="P25" s="213" t="s">
        <v>198</v>
      </c>
      <c r="Q25" s="213">
        <v>242487.5</v>
      </c>
      <c r="R25" s="213">
        <v>226247.5</v>
      </c>
      <c r="S25" s="213">
        <v>16240</v>
      </c>
      <c r="T25" s="212">
        <v>0</v>
      </c>
      <c r="U25" s="212">
        <v>0</v>
      </c>
    </row>
    <row r="26" spans="1:22" x14ac:dyDescent="0.25">
      <c r="A26" t="str">
        <f t="shared" si="0"/>
        <v/>
      </c>
      <c r="B26" s="212"/>
      <c r="C26" s="212"/>
      <c r="D26" s="212"/>
      <c r="E26" s="213"/>
      <c r="F26" s="213"/>
      <c r="G26" s="212"/>
      <c r="H26" s="213"/>
      <c r="I26" s="212"/>
      <c r="J26" s="213"/>
      <c r="K26" s="212"/>
      <c r="L26" s="213"/>
      <c r="M26" s="212"/>
      <c r="N26" s="212"/>
      <c r="P26" s="213" t="s">
        <v>248</v>
      </c>
      <c r="Q26" s="213">
        <v>368440</v>
      </c>
      <c r="R26" s="213">
        <v>274640</v>
      </c>
      <c r="S26" s="213">
        <v>78000</v>
      </c>
      <c r="T26" s="213">
        <v>15800</v>
      </c>
      <c r="U26" s="212">
        <v>0</v>
      </c>
    </row>
    <row r="27" spans="1:22" x14ac:dyDescent="0.25">
      <c r="A27" t="str">
        <f t="shared" si="0"/>
        <v/>
      </c>
      <c r="B27" s="212"/>
      <c r="C27" s="212"/>
      <c r="D27" s="212"/>
      <c r="E27" s="213"/>
      <c r="F27" s="213"/>
      <c r="G27" s="212"/>
      <c r="H27" s="213"/>
      <c r="I27" s="212"/>
      <c r="J27" s="212"/>
      <c r="K27" s="212"/>
      <c r="L27" s="213"/>
      <c r="M27" s="212"/>
      <c r="N27" s="212"/>
      <c r="P27" s="212" t="s">
        <v>117</v>
      </c>
      <c r="Q27" s="213">
        <v>606275.34</v>
      </c>
      <c r="R27" s="213">
        <v>507590.34</v>
      </c>
      <c r="S27" s="213">
        <v>95385</v>
      </c>
      <c r="T27" s="213">
        <v>3300</v>
      </c>
      <c r="U27" s="212">
        <v>0</v>
      </c>
    </row>
    <row r="28" spans="1:22" x14ac:dyDescent="0.25">
      <c r="A28" t="str">
        <f t="shared" si="0"/>
        <v/>
      </c>
      <c r="B28" s="212"/>
      <c r="C28" s="212"/>
      <c r="D28" s="212"/>
      <c r="E28" s="213"/>
      <c r="F28" s="213"/>
      <c r="G28" s="212"/>
      <c r="H28" s="213"/>
      <c r="I28" s="212"/>
      <c r="J28" s="212"/>
      <c r="K28" s="212"/>
      <c r="L28" s="212"/>
      <c r="M28" s="212"/>
      <c r="N28" s="212"/>
    </row>
    <row r="29" spans="1:22" x14ac:dyDescent="0.25">
      <c r="A29" t="str">
        <f t="shared" si="0"/>
        <v/>
      </c>
      <c r="B29" s="212"/>
      <c r="C29" s="212"/>
      <c r="D29" s="212"/>
      <c r="E29" s="213"/>
      <c r="F29" s="213"/>
      <c r="G29" s="212"/>
      <c r="H29" s="213"/>
      <c r="I29" s="212"/>
      <c r="J29" s="213"/>
      <c r="K29" s="212"/>
      <c r="L29" s="213"/>
      <c r="M29" s="212"/>
      <c r="N29" s="212"/>
    </row>
    <row r="30" spans="1:22" x14ac:dyDescent="0.25">
      <c r="A30" t="str">
        <f t="shared" si="0"/>
        <v/>
      </c>
      <c r="B30" s="212"/>
      <c r="C30" s="212"/>
      <c r="D30" s="212"/>
      <c r="E30" s="212"/>
      <c r="F30" s="213"/>
      <c r="G30" s="212"/>
      <c r="H30" s="213"/>
      <c r="I30" s="212"/>
      <c r="J30" s="213"/>
      <c r="K30" s="212"/>
      <c r="L30" s="213"/>
      <c r="M30" s="212"/>
      <c r="N30" s="212"/>
    </row>
    <row r="31" spans="1:22" x14ac:dyDescent="0.25">
      <c r="A31" t="str">
        <f t="shared" si="0"/>
        <v/>
      </c>
      <c r="B31" s="212"/>
      <c r="C31" s="212"/>
      <c r="D31" s="212"/>
      <c r="E31" s="212"/>
      <c r="F31" s="213"/>
      <c r="G31" s="212"/>
      <c r="H31" s="213"/>
      <c r="I31" s="212"/>
      <c r="J31" s="213"/>
      <c r="K31" s="212"/>
      <c r="L31" s="213"/>
      <c r="M31" s="212"/>
      <c r="N31" s="212"/>
    </row>
    <row r="32" spans="1:22" x14ac:dyDescent="0.25">
      <c r="A32" t="str">
        <f t="shared" si="0"/>
        <v/>
      </c>
      <c r="B32" s="212"/>
      <c r="C32" s="212"/>
      <c r="D32" s="212"/>
      <c r="E32" s="212"/>
      <c r="F32" s="213"/>
      <c r="G32" s="212"/>
      <c r="H32" s="213"/>
      <c r="I32" s="212"/>
      <c r="J32" s="213"/>
      <c r="K32" s="212"/>
      <c r="L32" s="213"/>
      <c r="M32" s="212"/>
      <c r="N32" s="212"/>
    </row>
    <row r="33" spans="1:14" x14ac:dyDescent="0.25">
      <c r="A33" t="str">
        <f t="shared" si="0"/>
        <v/>
      </c>
      <c r="B33" s="212"/>
      <c r="C33" s="212"/>
      <c r="D33" s="212"/>
      <c r="E33" s="213"/>
      <c r="F33" s="213"/>
      <c r="G33" s="212"/>
      <c r="H33" s="213"/>
      <c r="I33" s="212"/>
      <c r="J33" s="212"/>
      <c r="K33" s="212"/>
      <c r="L33" s="212"/>
      <c r="M33" s="212"/>
      <c r="N33" s="212"/>
    </row>
    <row r="34" spans="1:14" x14ac:dyDescent="0.25">
      <c r="A34" t="str">
        <f t="shared" si="0"/>
        <v/>
      </c>
      <c r="B34" s="212"/>
      <c r="C34" s="212"/>
      <c r="D34" s="212"/>
      <c r="E34" s="213"/>
      <c r="F34" s="213"/>
      <c r="G34" s="212"/>
      <c r="H34" s="213"/>
      <c r="I34" s="212"/>
      <c r="J34" s="212"/>
      <c r="K34" s="212"/>
      <c r="L34" s="212"/>
      <c r="M34" s="212"/>
      <c r="N34" s="212"/>
    </row>
    <row r="35" spans="1:14" x14ac:dyDescent="0.25">
      <c r="A35" t="str">
        <f t="shared" si="0"/>
        <v/>
      </c>
      <c r="B35" s="212"/>
      <c r="C35" s="212"/>
      <c r="D35" s="212"/>
      <c r="E35" s="213"/>
      <c r="F35" s="213"/>
      <c r="G35" s="212"/>
      <c r="H35" s="213"/>
      <c r="I35" s="212"/>
      <c r="J35" s="212"/>
      <c r="K35" s="212"/>
      <c r="L35" s="212"/>
      <c r="M35" s="212"/>
      <c r="N35" s="212"/>
    </row>
    <row r="36" spans="1:14" x14ac:dyDescent="0.25">
      <c r="A36" t="str">
        <f t="shared" si="0"/>
        <v/>
      </c>
      <c r="B36" s="212"/>
      <c r="C36" s="212"/>
      <c r="D36" s="212"/>
      <c r="E36" s="213"/>
      <c r="F36" s="213"/>
      <c r="G36" s="212"/>
      <c r="H36" s="213"/>
      <c r="I36" s="212"/>
      <c r="J36" s="213"/>
      <c r="K36" s="212"/>
      <c r="L36" s="213"/>
      <c r="M36" s="212"/>
      <c r="N36" s="212"/>
    </row>
    <row r="37" spans="1:14" x14ac:dyDescent="0.25">
      <c r="A37" t="str">
        <f t="shared" si="0"/>
        <v/>
      </c>
      <c r="B37" s="212"/>
      <c r="C37" s="212"/>
      <c r="D37" s="212"/>
      <c r="E37" s="213"/>
      <c r="F37" s="213"/>
      <c r="G37" s="212"/>
      <c r="H37" s="213"/>
      <c r="I37" s="212"/>
      <c r="J37" s="213"/>
      <c r="K37" s="212"/>
      <c r="L37" s="212"/>
      <c r="M37" s="212"/>
      <c r="N37" s="212"/>
    </row>
    <row r="38" spans="1:14" x14ac:dyDescent="0.25">
      <c r="A38" t="str">
        <f t="shared" si="0"/>
        <v/>
      </c>
      <c r="B38" s="212"/>
      <c r="C38" s="212"/>
      <c r="D38" s="212"/>
      <c r="E38" s="212"/>
      <c r="F38" s="213"/>
      <c r="G38" s="212"/>
      <c r="H38" s="213"/>
      <c r="I38" s="212"/>
      <c r="J38" s="213"/>
      <c r="K38" s="212"/>
      <c r="L38" s="212"/>
      <c r="M38" s="212"/>
      <c r="N38" s="212"/>
    </row>
    <row r="39" spans="1:14" x14ac:dyDescent="0.25">
      <c r="A39" t="str">
        <f t="shared" si="0"/>
        <v/>
      </c>
      <c r="B39" s="212"/>
      <c r="C39" s="212"/>
      <c r="D39" s="212"/>
      <c r="E39" s="213"/>
      <c r="F39" s="213"/>
      <c r="G39" s="212"/>
      <c r="H39" s="213"/>
      <c r="I39" s="212"/>
      <c r="J39" s="212"/>
      <c r="K39" s="212"/>
      <c r="L39" s="213"/>
      <c r="M39" s="212"/>
      <c r="N39" s="212"/>
    </row>
    <row r="40" spans="1:14" x14ac:dyDescent="0.25">
      <c r="A40" t="str">
        <f t="shared" si="0"/>
        <v/>
      </c>
      <c r="B40" s="212"/>
      <c r="C40" s="212"/>
      <c r="D40" s="212"/>
      <c r="E40" s="213"/>
      <c r="F40" s="213"/>
      <c r="G40" s="212"/>
      <c r="H40" s="213"/>
      <c r="I40" s="212"/>
      <c r="J40" s="213"/>
      <c r="K40" s="212"/>
      <c r="L40" s="213"/>
      <c r="M40" s="212"/>
      <c r="N40" s="212"/>
    </row>
    <row r="41" spans="1:14" x14ac:dyDescent="0.25">
      <c r="A41" t="str">
        <f t="shared" si="0"/>
        <v/>
      </c>
      <c r="B41" s="212"/>
      <c r="C41" s="212"/>
      <c r="D41" s="212"/>
      <c r="E41" s="212"/>
      <c r="F41" s="213"/>
      <c r="G41" s="212"/>
      <c r="H41" s="213"/>
      <c r="I41" s="212"/>
      <c r="J41" s="213"/>
      <c r="K41" s="212"/>
      <c r="L41" s="213"/>
      <c r="M41" s="212"/>
      <c r="N41" s="212"/>
    </row>
    <row r="42" spans="1:14" x14ac:dyDescent="0.25">
      <c r="A42" t="str">
        <f t="shared" si="0"/>
        <v/>
      </c>
      <c r="B42" s="212"/>
      <c r="C42" s="212"/>
      <c r="D42" s="212"/>
      <c r="E42" s="213"/>
      <c r="F42" s="213"/>
      <c r="G42" s="212"/>
      <c r="H42" s="213"/>
      <c r="I42" s="212"/>
      <c r="J42" s="212"/>
      <c r="K42" s="212"/>
      <c r="L42" s="213"/>
      <c r="M42" s="212"/>
      <c r="N42" s="212"/>
    </row>
    <row r="43" spans="1:14" x14ac:dyDescent="0.25">
      <c r="A43" t="str">
        <f t="shared" si="0"/>
        <v/>
      </c>
      <c r="B43" s="212"/>
      <c r="C43" s="212"/>
      <c r="D43" s="212"/>
      <c r="E43" s="213"/>
      <c r="F43" s="213"/>
      <c r="G43" s="212"/>
      <c r="H43" s="213"/>
      <c r="I43" s="212"/>
      <c r="J43" s="212"/>
      <c r="K43" s="212"/>
      <c r="L43" s="212"/>
      <c r="M43" s="212"/>
      <c r="N43" s="212"/>
    </row>
    <row r="44" spans="1:14" x14ac:dyDescent="0.25">
      <c r="A44" t="str">
        <f t="shared" si="0"/>
        <v/>
      </c>
      <c r="B44" s="212"/>
      <c r="C44" s="212"/>
      <c r="D44" s="212"/>
      <c r="E44" s="213"/>
      <c r="F44" s="213"/>
      <c r="G44" s="212"/>
      <c r="H44" s="213"/>
      <c r="I44" s="212"/>
      <c r="J44" s="212"/>
      <c r="K44" s="212"/>
      <c r="L44" s="212"/>
      <c r="M44" s="212"/>
      <c r="N44" s="212"/>
    </row>
    <row r="45" spans="1:14" x14ac:dyDescent="0.25">
      <c r="A45" t="str">
        <f t="shared" si="0"/>
        <v/>
      </c>
      <c r="B45" s="212"/>
      <c r="C45" s="212"/>
      <c r="D45" s="212"/>
      <c r="E45" s="212"/>
      <c r="F45" s="213"/>
      <c r="G45" s="212"/>
      <c r="H45" s="213"/>
      <c r="I45" s="212"/>
      <c r="J45" s="213"/>
      <c r="K45" s="212"/>
      <c r="L45" s="213"/>
      <c r="M45" s="212"/>
      <c r="N45" s="212"/>
    </row>
    <row r="46" spans="1:14" x14ac:dyDescent="0.25">
      <c r="A46" t="str">
        <f t="shared" si="0"/>
        <v/>
      </c>
      <c r="B46" s="212"/>
      <c r="C46" s="212"/>
      <c r="D46" s="212"/>
      <c r="E46" s="212"/>
      <c r="F46" s="213"/>
      <c r="G46" s="212"/>
      <c r="H46" s="213"/>
      <c r="I46" s="212"/>
      <c r="J46" s="213"/>
      <c r="K46" s="212"/>
      <c r="L46" s="213"/>
      <c r="M46" s="212"/>
      <c r="N46" s="212"/>
    </row>
    <row r="47" spans="1:14" x14ac:dyDescent="0.25">
      <c r="A47" t="str">
        <f t="shared" si="0"/>
        <v/>
      </c>
      <c r="B47" s="212"/>
      <c r="C47" s="212"/>
      <c r="D47" s="212"/>
      <c r="E47" s="213"/>
      <c r="F47" s="213"/>
      <c r="G47" s="212"/>
      <c r="H47" s="213"/>
      <c r="I47" s="212"/>
      <c r="J47" s="213"/>
      <c r="K47" s="212"/>
      <c r="L47" s="213"/>
      <c r="M47" s="212"/>
      <c r="N47" s="212"/>
    </row>
    <row r="48" spans="1:14" x14ac:dyDescent="0.25">
      <c r="A48" t="str">
        <f t="shared" si="0"/>
        <v/>
      </c>
      <c r="B48" s="212"/>
      <c r="C48" s="212"/>
      <c r="D48" s="212"/>
      <c r="E48" s="212"/>
      <c r="F48" s="213"/>
      <c r="G48" s="212"/>
      <c r="H48" s="213"/>
      <c r="I48" s="212"/>
      <c r="J48" s="213"/>
      <c r="K48" s="212"/>
      <c r="L48" s="213"/>
      <c r="M48" s="212"/>
      <c r="N48" s="212"/>
    </row>
    <row r="49" spans="1:14" x14ac:dyDescent="0.25">
      <c r="A49" t="str">
        <f t="shared" si="0"/>
        <v/>
      </c>
      <c r="B49" s="212"/>
      <c r="C49" s="212"/>
      <c r="D49" s="212"/>
      <c r="E49" s="212"/>
      <c r="F49" s="213"/>
      <c r="G49" s="212"/>
      <c r="H49" s="213"/>
      <c r="I49" s="212"/>
      <c r="J49" s="212"/>
      <c r="K49" s="212"/>
      <c r="L49" s="212"/>
      <c r="M49" s="212"/>
      <c r="N49" s="212"/>
    </row>
    <row r="50" spans="1:14" x14ac:dyDescent="0.25">
      <c r="A50" t="str">
        <f t="shared" si="0"/>
        <v/>
      </c>
      <c r="B50" s="212"/>
      <c r="C50" s="212"/>
      <c r="D50" s="212"/>
      <c r="E50" s="212"/>
      <c r="F50" s="213"/>
      <c r="G50" s="212"/>
      <c r="H50" s="213"/>
      <c r="I50" s="212"/>
      <c r="J50" s="213"/>
      <c r="K50" s="212"/>
      <c r="L50" s="213"/>
      <c r="M50" s="212"/>
      <c r="N50" s="212"/>
    </row>
    <row r="51" spans="1:14" x14ac:dyDescent="0.25">
      <c r="A51" t="str">
        <f t="shared" si="0"/>
        <v/>
      </c>
      <c r="B51" s="212"/>
      <c r="C51" s="212"/>
      <c r="D51" s="212"/>
      <c r="E51" s="212"/>
      <c r="F51" s="213"/>
      <c r="G51" s="212"/>
      <c r="H51" s="213"/>
      <c r="I51" s="212"/>
      <c r="J51" s="212"/>
      <c r="K51" s="212"/>
      <c r="L51" s="212"/>
      <c r="M51" s="212"/>
      <c r="N51" s="212"/>
    </row>
    <row r="52" spans="1:14" x14ac:dyDescent="0.25">
      <c r="A52" t="str">
        <f t="shared" si="0"/>
        <v/>
      </c>
      <c r="B52" s="212"/>
      <c r="C52" s="212"/>
      <c r="D52" s="212"/>
      <c r="E52" s="213"/>
      <c r="F52" s="213"/>
      <c r="G52" s="212"/>
      <c r="H52" s="213"/>
      <c r="I52" s="212"/>
      <c r="J52" s="212"/>
      <c r="K52" s="212"/>
      <c r="L52" s="212"/>
      <c r="M52" s="212"/>
      <c r="N52" s="212"/>
    </row>
    <row r="53" spans="1:14" x14ac:dyDescent="0.25">
      <c r="A53" t="str">
        <f t="shared" si="0"/>
        <v/>
      </c>
      <c r="B53" s="212"/>
      <c r="C53" s="212"/>
      <c r="D53" s="212"/>
      <c r="E53" s="213"/>
      <c r="F53" s="213"/>
      <c r="G53" s="212"/>
      <c r="H53" s="213"/>
      <c r="I53" s="212"/>
      <c r="J53" s="213"/>
      <c r="K53" s="212"/>
      <c r="L53" s="213"/>
      <c r="M53" s="212"/>
      <c r="N53" s="212"/>
    </row>
    <row r="54" spans="1:14" x14ac:dyDescent="0.25">
      <c r="A54" t="str">
        <f t="shared" si="0"/>
        <v/>
      </c>
      <c r="B54" s="212"/>
      <c r="C54" s="212"/>
      <c r="D54" s="212"/>
      <c r="E54" s="212"/>
      <c r="F54" s="213"/>
      <c r="G54" s="212"/>
      <c r="H54" s="213"/>
      <c r="I54" s="212"/>
      <c r="J54" s="213"/>
      <c r="K54" s="212"/>
      <c r="L54" s="212"/>
      <c r="M54" s="212"/>
      <c r="N54" s="212"/>
    </row>
    <row r="55" spans="1:14" x14ac:dyDescent="0.25">
      <c r="A55" t="str">
        <f t="shared" si="0"/>
        <v/>
      </c>
      <c r="B55" s="212"/>
      <c r="C55" s="212"/>
      <c r="D55" s="212"/>
      <c r="E55" s="212"/>
      <c r="F55" s="213"/>
      <c r="G55" s="212"/>
      <c r="H55" s="213"/>
      <c r="I55" s="212"/>
      <c r="J55" s="212"/>
      <c r="K55" s="212"/>
      <c r="L55" s="212"/>
      <c r="M55" s="212"/>
      <c r="N55" s="212"/>
    </row>
    <row r="56" spans="1:14" x14ac:dyDescent="0.25">
      <c r="A56" t="str">
        <f t="shared" si="0"/>
        <v/>
      </c>
      <c r="B56" s="212"/>
      <c r="C56" s="212"/>
      <c r="D56" s="212"/>
      <c r="E56" s="213"/>
      <c r="F56" s="213"/>
      <c r="G56" s="212"/>
      <c r="H56" s="213"/>
      <c r="I56" s="212"/>
      <c r="J56" s="213"/>
      <c r="K56" s="212"/>
      <c r="L56" s="212"/>
      <c r="M56" s="212"/>
      <c r="N56" s="212"/>
    </row>
    <row r="57" spans="1:14" x14ac:dyDescent="0.25">
      <c r="A57" t="str">
        <f t="shared" si="0"/>
        <v/>
      </c>
      <c r="B57" s="212"/>
      <c r="C57" s="212"/>
      <c r="D57" s="212"/>
      <c r="E57" s="212"/>
      <c r="F57" s="213"/>
      <c r="G57" s="212"/>
      <c r="H57" s="213"/>
      <c r="I57" s="212"/>
      <c r="J57" s="212"/>
      <c r="K57" s="212"/>
      <c r="L57" s="213"/>
      <c r="M57" s="212"/>
      <c r="N57" s="212"/>
    </row>
    <row r="58" spans="1:14" x14ac:dyDescent="0.25">
      <c r="A58" t="str">
        <f t="shared" si="0"/>
        <v/>
      </c>
      <c r="B58" s="212"/>
      <c r="C58" s="212"/>
      <c r="D58" s="212"/>
      <c r="E58" s="212"/>
      <c r="F58" s="213"/>
      <c r="G58" s="212"/>
      <c r="H58" s="213"/>
      <c r="I58" s="212"/>
      <c r="J58" s="212"/>
      <c r="K58" s="212"/>
      <c r="L58" s="212"/>
      <c r="M58" s="212"/>
      <c r="N58" s="212"/>
    </row>
    <row r="59" spans="1:14" x14ac:dyDescent="0.25">
      <c r="A59" t="str">
        <f t="shared" si="0"/>
        <v/>
      </c>
      <c r="B59" s="212"/>
      <c r="C59" s="212"/>
      <c r="D59" s="212"/>
      <c r="E59" s="213"/>
      <c r="F59" s="213"/>
      <c r="G59" s="212"/>
      <c r="H59" s="213"/>
      <c r="I59" s="212"/>
      <c r="J59" s="213"/>
      <c r="K59" s="212"/>
      <c r="L59" s="213"/>
      <c r="M59" s="212"/>
      <c r="N59" s="212"/>
    </row>
    <row r="60" spans="1:14" x14ac:dyDescent="0.25">
      <c r="A60" t="str">
        <f t="shared" si="0"/>
        <v/>
      </c>
      <c r="B60" s="212"/>
      <c r="C60" s="212"/>
      <c r="D60" s="212"/>
      <c r="E60" s="213"/>
      <c r="F60" s="213"/>
      <c r="G60" s="212"/>
      <c r="H60" s="213"/>
      <c r="I60" s="212"/>
      <c r="J60" s="213"/>
      <c r="K60" s="212"/>
      <c r="L60" s="212"/>
      <c r="M60" s="212"/>
      <c r="N60" s="212"/>
    </row>
    <row r="61" spans="1:14" x14ac:dyDescent="0.25">
      <c r="A61" t="str">
        <f t="shared" si="0"/>
        <v/>
      </c>
      <c r="B61" s="212"/>
      <c r="C61" s="212"/>
      <c r="D61" s="212"/>
      <c r="E61" s="213"/>
      <c r="F61" s="213"/>
      <c r="G61" s="212"/>
      <c r="H61" s="213"/>
      <c r="I61" s="212"/>
      <c r="J61" s="213"/>
      <c r="K61" s="212"/>
      <c r="L61" s="213"/>
      <c r="M61" s="212"/>
      <c r="N61" s="212"/>
    </row>
    <row r="62" spans="1:14" x14ac:dyDescent="0.25">
      <c r="A62" t="str">
        <f t="shared" si="0"/>
        <v/>
      </c>
      <c r="B62" s="212"/>
      <c r="C62" s="212"/>
      <c r="D62" s="212"/>
      <c r="E62" s="213"/>
      <c r="F62" s="213"/>
      <c r="G62" s="212"/>
      <c r="H62" s="213"/>
      <c r="I62" s="212"/>
      <c r="J62" s="213"/>
      <c r="K62" s="212"/>
      <c r="L62" s="213"/>
      <c r="M62" s="212"/>
      <c r="N62" s="212"/>
    </row>
    <row r="63" spans="1:14" x14ac:dyDescent="0.25">
      <c r="A63" t="str">
        <f t="shared" si="0"/>
        <v/>
      </c>
      <c r="B63" s="212"/>
      <c r="C63" s="212"/>
      <c r="D63" s="212"/>
      <c r="E63" s="212"/>
      <c r="F63" s="213"/>
      <c r="G63" s="212"/>
      <c r="H63" s="213"/>
      <c r="I63" s="212"/>
      <c r="J63" s="213"/>
      <c r="K63" s="212"/>
      <c r="L63" s="213"/>
      <c r="M63" s="212"/>
      <c r="N63" s="212"/>
    </row>
    <row r="64" spans="1:14" x14ac:dyDescent="0.25">
      <c r="A64" t="str">
        <f t="shared" si="0"/>
        <v/>
      </c>
      <c r="B64" s="212"/>
      <c r="C64" s="212"/>
      <c r="D64" s="212"/>
      <c r="E64" s="212"/>
      <c r="F64" s="213"/>
      <c r="G64" s="212"/>
      <c r="H64" s="213"/>
      <c r="I64" s="212"/>
      <c r="J64" s="212"/>
      <c r="K64" s="212"/>
      <c r="L64" s="212"/>
      <c r="M64" s="212"/>
      <c r="N64" s="212"/>
    </row>
    <row r="65" spans="1:14" x14ac:dyDescent="0.25">
      <c r="A65" t="str">
        <f t="shared" si="0"/>
        <v/>
      </c>
      <c r="B65" s="212"/>
      <c r="C65" s="212"/>
      <c r="D65" s="212"/>
      <c r="E65" s="213"/>
      <c r="F65" s="213"/>
      <c r="G65" s="212"/>
      <c r="H65" s="213"/>
      <c r="I65" s="212"/>
      <c r="J65" s="213"/>
      <c r="K65" s="212"/>
      <c r="L65" s="212"/>
      <c r="M65" s="212"/>
      <c r="N65" s="212"/>
    </row>
    <row r="66" spans="1:14" x14ac:dyDescent="0.25">
      <c r="A66" t="str">
        <f t="shared" si="0"/>
        <v/>
      </c>
      <c r="B66" s="212"/>
      <c r="C66" s="212"/>
      <c r="D66" s="212"/>
      <c r="E66" s="212"/>
      <c r="F66" s="213"/>
      <c r="G66" s="212"/>
      <c r="H66" s="213"/>
      <c r="I66" s="212"/>
      <c r="J66" s="213"/>
      <c r="K66" s="212"/>
      <c r="L66" s="212"/>
      <c r="M66" s="212"/>
      <c r="N66" s="212"/>
    </row>
    <row r="67" spans="1:14" x14ac:dyDescent="0.25">
      <c r="A67" t="str">
        <f t="shared" si="0"/>
        <v/>
      </c>
      <c r="B67" s="212"/>
      <c r="C67" s="212"/>
      <c r="D67" s="212"/>
      <c r="E67" s="213"/>
      <c r="F67" s="213"/>
      <c r="G67" s="212"/>
      <c r="H67" s="213"/>
      <c r="I67" s="212"/>
      <c r="J67" s="213"/>
      <c r="K67" s="212"/>
      <c r="L67" s="212"/>
      <c r="M67" s="212"/>
      <c r="N67" s="212"/>
    </row>
    <row r="68" spans="1:14" x14ac:dyDescent="0.25">
      <c r="A68" t="str">
        <f t="shared" ref="A68:A131" si="1">UPPER(B68)</f>
        <v/>
      </c>
      <c r="B68" s="212"/>
      <c r="C68" s="212"/>
      <c r="D68" s="212"/>
      <c r="E68" s="212"/>
      <c r="F68" s="213"/>
      <c r="G68" s="212"/>
      <c r="H68" s="213"/>
      <c r="I68" s="212"/>
      <c r="J68" s="213"/>
      <c r="K68" s="212"/>
      <c r="L68" s="212"/>
      <c r="M68" s="212"/>
      <c r="N68" s="212"/>
    </row>
    <row r="69" spans="1:14" x14ac:dyDescent="0.25">
      <c r="A69" t="str">
        <f t="shared" si="1"/>
        <v/>
      </c>
      <c r="B69" s="212"/>
      <c r="C69" s="212"/>
      <c r="D69" s="212"/>
      <c r="E69" s="212"/>
      <c r="F69" s="213"/>
      <c r="G69" s="212"/>
      <c r="H69" s="213"/>
      <c r="I69" s="212"/>
      <c r="J69" s="212"/>
      <c r="K69" s="212"/>
      <c r="L69" s="213"/>
      <c r="M69" s="212"/>
      <c r="N69" s="212"/>
    </row>
    <row r="70" spans="1:14" x14ac:dyDescent="0.25">
      <c r="A70" t="str">
        <f t="shared" si="1"/>
        <v/>
      </c>
      <c r="B70" s="212"/>
      <c r="C70" s="212"/>
      <c r="D70" s="212"/>
      <c r="E70" s="213"/>
      <c r="F70" s="213"/>
      <c r="G70" s="212"/>
      <c r="H70" s="213"/>
      <c r="I70" s="212"/>
      <c r="J70" s="212"/>
      <c r="K70" s="212"/>
      <c r="L70" s="212"/>
      <c r="M70" s="212"/>
      <c r="N70" s="212"/>
    </row>
    <row r="71" spans="1:14" x14ac:dyDescent="0.25">
      <c r="A71" t="str">
        <f t="shared" si="1"/>
        <v/>
      </c>
      <c r="B71" s="212"/>
      <c r="C71" s="212"/>
      <c r="D71" s="212"/>
      <c r="E71" s="213"/>
      <c r="F71" s="213"/>
      <c r="G71" s="212"/>
      <c r="H71" s="213"/>
      <c r="I71" s="212"/>
      <c r="J71" s="212"/>
      <c r="K71" s="212"/>
      <c r="L71" s="212"/>
      <c r="M71" s="212"/>
      <c r="N71" s="212"/>
    </row>
    <row r="72" spans="1:14" x14ac:dyDescent="0.25">
      <c r="A72" t="str">
        <f t="shared" si="1"/>
        <v/>
      </c>
      <c r="B72" s="212"/>
      <c r="C72" s="212"/>
      <c r="D72" s="212"/>
      <c r="E72" s="213"/>
      <c r="F72" s="213"/>
      <c r="G72" s="212"/>
      <c r="H72" s="213"/>
      <c r="I72" s="212"/>
      <c r="J72" s="212"/>
      <c r="K72" s="212"/>
      <c r="L72" s="212"/>
      <c r="M72" s="212"/>
      <c r="N72" s="212"/>
    </row>
    <row r="73" spans="1:14" x14ac:dyDescent="0.25">
      <c r="A73" t="str">
        <f t="shared" si="1"/>
        <v/>
      </c>
      <c r="B73" s="212"/>
      <c r="C73" s="212"/>
      <c r="D73" s="212"/>
      <c r="E73" s="213"/>
      <c r="F73" s="213"/>
      <c r="G73" s="212"/>
      <c r="H73" s="213"/>
      <c r="I73" s="212"/>
      <c r="J73" s="213"/>
      <c r="K73" s="212"/>
      <c r="L73" s="212"/>
      <c r="M73" s="212"/>
      <c r="N73" s="212"/>
    </row>
    <row r="74" spans="1:14" x14ac:dyDescent="0.25">
      <c r="A74" t="str">
        <f t="shared" si="1"/>
        <v/>
      </c>
      <c r="B74" s="212"/>
      <c r="C74" s="212"/>
      <c r="D74" s="212"/>
      <c r="E74" s="212"/>
      <c r="F74" s="213"/>
      <c r="G74" s="212"/>
      <c r="H74" s="213"/>
      <c r="I74" s="212"/>
      <c r="J74" s="212"/>
      <c r="K74" s="212"/>
      <c r="L74" s="212"/>
      <c r="M74" s="212"/>
      <c r="N74" s="212"/>
    </row>
    <row r="75" spans="1:14" x14ac:dyDescent="0.25">
      <c r="A75" t="str">
        <f t="shared" si="1"/>
        <v/>
      </c>
      <c r="B75" s="212"/>
      <c r="C75" s="212"/>
      <c r="D75" s="212"/>
      <c r="E75" s="212"/>
      <c r="F75" s="213"/>
      <c r="G75" s="212"/>
      <c r="H75" s="213"/>
      <c r="I75" s="212"/>
      <c r="J75" s="213"/>
      <c r="K75" s="212"/>
      <c r="L75" s="213"/>
      <c r="M75" s="212"/>
      <c r="N75" s="212"/>
    </row>
    <row r="76" spans="1:14" x14ac:dyDescent="0.25">
      <c r="A76" t="str">
        <f t="shared" si="1"/>
        <v/>
      </c>
      <c r="B76" s="212"/>
      <c r="C76" s="212"/>
      <c r="D76" s="212"/>
      <c r="E76" s="213"/>
      <c r="F76" s="213"/>
      <c r="G76" s="212"/>
      <c r="H76" s="213"/>
      <c r="I76" s="212"/>
      <c r="J76" s="212"/>
      <c r="K76" s="212"/>
      <c r="L76" s="212"/>
      <c r="M76" s="212"/>
      <c r="N76" s="212"/>
    </row>
    <row r="77" spans="1:14" x14ac:dyDescent="0.25">
      <c r="A77" t="str">
        <f t="shared" si="1"/>
        <v/>
      </c>
      <c r="B77" s="212"/>
      <c r="C77" s="212"/>
      <c r="D77" s="212"/>
      <c r="E77" s="213"/>
      <c r="F77" s="213"/>
      <c r="G77" s="212"/>
      <c r="H77" s="213"/>
      <c r="I77" s="212"/>
      <c r="J77" s="213"/>
      <c r="K77" s="212"/>
      <c r="L77" s="213"/>
      <c r="M77" s="212"/>
      <c r="N77" s="212"/>
    </row>
    <row r="78" spans="1:14" x14ac:dyDescent="0.25">
      <c r="A78" t="str">
        <f t="shared" si="1"/>
        <v/>
      </c>
      <c r="B78" s="212"/>
      <c r="C78" s="212"/>
      <c r="D78" s="212"/>
      <c r="E78" s="213"/>
      <c r="F78" s="213"/>
      <c r="G78" s="212"/>
      <c r="H78" s="213"/>
      <c r="I78" s="212"/>
      <c r="J78" s="213"/>
      <c r="K78" s="212"/>
      <c r="L78" s="213"/>
      <c r="M78" s="212"/>
      <c r="N78" s="212"/>
    </row>
    <row r="79" spans="1:14" x14ac:dyDescent="0.25">
      <c r="A79" t="str">
        <f t="shared" si="1"/>
        <v/>
      </c>
      <c r="B79" s="212"/>
      <c r="C79" s="212"/>
      <c r="D79" s="212"/>
      <c r="E79" s="212"/>
      <c r="F79" s="213"/>
      <c r="G79" s="212"/>
      <c r="H79" s="213"/>
      <c r="I79" s="212"/>
      <c r="J79" s="213"/>
      <c r="K79" s="212"/>
      <c r="L79" s="213"/>
      <c r="M79" s="212"/>
      <c r="N79" s="212"/>
    </row>
    <row r="80" spans="1:14" x14ac:dyDescent="0.25">
      <c r="A80" t="str">
        <f t="shared" si="1"/>
        <v/>
      </c>
      <c r="B80" s="212"/>
      <c r="C80" s="212"/>
      <c r="D80" s="212"/>
      <c r="E80" s="213"/>
      <c r="F80" s="213"/>
      <c r="G80" s="212"/>
      <c r="H80" s="213"/>
      <c r="I80" s="212"/>
      <c r="J80" s="213"/>
      <c r="K80" s="212"/>
      <c r="L80" s="213"/>
      <c r="M80" s="212"/>
      <c r="N80" s="212"/>
    </row>
    <row r="81" spans="1:14" x14ac:dyDescent="0.25">
      <c r="A81" t="str">
        <f t="shared" si="1"/>
        <v/>
      </c>
      <c r="B81" s="212"/>
      <c r="C81" s="212"/>
      <c r="D81" s="212"/>
      <c r="E81" s="212"/>
      <c r="F81" s="213"/>
      <c r="G81" s="212"/>
      <c r="H81" s="213"/>
      <c r="I81" s="212"/>
      <c r="J81" s="212"/>
      <c r="K81" s="212"/>
      <c r="L81" s="212"/>
      <c r="M81" s="212"/>
      <c r="N81" s="212"/>
    </row>
    <row r="82" spans="1:14" x14ac:dyDescent="0.25">
      <c r="A82" t="str">
        <f t="shared" si="1"/>
        <v/>
      </c>
      <c r="B82" s="212"/>
      <c r="C82" s="212"/>
      <c r="D82" s="212"/>
      <c r="E82" s="212"/>
      <c r="F82" s="213"/>
      <c r="G82" s="212"/>
      <c r="H82" s="213"/>
      <c r="I82" s="212"/>
      <c r="J82" s="212"/>
      <c r="K82" s="212"/>
      <c r="L82" s="212"/>
      <c r="M82" s="212"/>
      <c r="N82" s="212"/>
    </row>
    <row r="83" spans="1:14" x14ac:dyDescent="0.25">
      <c r="A83" t="str">
        <f t="shared" si="1"/>
        <v/>
      </c>
      <c r="B83" s="212"/>
      <c r="C83" s="212"/>
      <c r="D83" s="212"/>
      <c r="E83" s="212"/>
      <c r="F83" s="213"/>
      <c r="G83" s="212"/>
      <c r="H83" s="213"/>
      <c r="I83" s="212"/>
      <c r="J83" s="212"/>
      <c r="K83" s="212"/>
      <c r="L83" s="212"/>
      <c r="M83" s="212"/>
      <c r="N83" s="212"/>
    </row>
    <row r="84" spans="1:14" x14ac:dyDescent="0.25">
      <c r="A84" t="str">
        <f t="shared" si="1"/>
        <v/>
      </c>
      <c r="B84" s="212"/>
      <c r="C84" s="212"/>
      <c r="D84" s="212"/>
      <c r="E84" s="212"/>
      <c r="F84" s="213"/>
      <c r="G84" s="212"/>
      <c r="H84" s="213"/>
      <c r="I84" s="212"/>
      <c r="J84" s="213"/>
      <c r="K84" s="212"/>
      <c r="L84" s="212"/>
      <c r="M84" s="212"/>
      <c r="N84" s="212"/>
    </row>
    <row r="85" spans="1:14" x14ac:dyDescent="0.25">
      <c r="A85" t="str">
        <f t="shared" si="1"/>
        <v/>
      </c>
      <c r="B85" s="218"/>
      <c r="C85" s="212"/>
      <c r="D85" s="212"/>
      <c r="E85" s="212"/>
      <c r="F85" s="213"/>
      <c r="G85" s="212"/>
      <c r="H85" s="213"/>
      <c r="I85" s="212"/>
      <c r="J85" s="213"/>
      <c r="K85" s="212"/>
      <c r="L85" s="213"/>
      <c r="M85" s="212"/>
      <c r="N85" s="213"/>
    </row>
    <row r="86" spans="1:14" x14ac:dyDescent="0.25">
      <c r="A86" t="str">
        <f t="shared" si="1"/>
        <v/>
      </c>
      <c r="B86" s="212"/>
      <c r="C86" s="212"/>
      <c r="D86" s="212"/>
      <c r="E86" s="212"/>
      <c r="F86" s="213"/>
      <c r="G86" s="212"/>
      <c r="H86" s="213"/>
      <c r="I86" s="212"/>
      <c r="J86" s="213"/>
      <c r="K86" s="212"/>
      <c r="L86" s="213"/>
      <c r="M86" s="212"/>
      <c r="N86" s="212"/>
    </row>
    <row r="87" spans="1:14" x14ac:dyDescent="0.25">
      <c r="A87" t="str">
        <f t="shared" si="1"/>
        <v/>
      </c>
      <c r="B87" s="212"/>
      <c r="C87" s="212"/>
      <c r="D87" s="212"/>
      <c r="E87" s="212"/>
      <c r="F87" s="213"/>
      <c r="G87" s="212"/>
      <c r="H87" s="213"/>
      <c r="I87" s="212"/>
      <c r="J87" s="213"/>
      <c r="K87" s="212"/>
      <c r="L87" s="213"/>
      <c r="M87" s="212"/>
      <c r="N87" s="212"/>
    </row>
    <row r="88" spans="1:14" x14ac:dyDescent="0.25">
      <c r="A88" t="str">
        <f t="shared" si="1"/>
        <v/>
      </c>
      <c r="B88" s="212"/>
      <c r="C88" s="212"/>
      <c r="D88" s="212"/>
      <c r="E88" s="213"/>
      <c r="F88" s="213"/>
      <c r="G88" s="212"/>
      <c r="H88" s="213"/>
      <c r="I88" s="212"/>
      <c r="J88" s="213"/>
      <c r="K88" s="212"/>
      <c r="L88" s="213"/>
      <c r="M88" s="212"/>
      <c r="N88" s="212"/>
    </row>
    <row r="89" spans="1:14" x14ac:dyDescent="0.25">
      <c r="A89" t="str">
        <f t="shared" si="1"/>
        <v/>
      </c>
      <c r="B89" s="212"/>
      <c r="C89" s="212"/>
      <c r="D89" s="212"/>
      <c r="E89" s="213"/>
      <c r="F89" s="213"/>
      <c r="G89" s="212"/>
      <c r="H89" s="213"/>
      <c r="I89" s="212"/>
      <c r="J89" s="213"/>
      <c r="K89" s="212"/>
      <c r="L89" s="213"/>
      <c r="M89" s="212"/>
      <c r="N89" s="212"/>
    </row>
    <row r="90" spans="1:14" x14ac:dyDescent="0.25">
      <c r="A90" t="str">
        <f t="shared" si="1"/>
        <v/>
      </c>
      <c r="B90" s="212"/>
      <c r="C90" s="212"/>
      <c r="D90" s="212"/>
      <c r="E90" s="213"/>
      <c r="F90" s="213"/>
      <c r="G90" s="212"/>
      <c r="H90" s="213"/>
      <c r="I90" s="212"/>
      <c r="J90" s="212"/>
      <c r="K90" s="212"/>
      <c r="L90" s="212"/>
      <c r="M90" s="212"/>
      <c r="N90" s="212"/>
    </row>
    <row r="91" spans="1:14" x14ac:dyDescent="0.25">
      <c r="A91" t="str">
        <f t="shared" si="1"/>
        <v/>
      </c>
      <c r="B91" s="212"/>
      <c r="C91" s="212"/>
      <c r="D91" s="212"/>
      <c r="E91" s="213"/>
      <c r="F91" s="213"/>
      <c r="G91" s="212"/>
      <c r="H91" s="213"/>
      <c r="I91" s="212"/>
      <c r="J91" s="213"/>
      <c r="K91" s="212"/>
      <c r="L91" s="212"/>
      <c r="M91" s="212"/>
      <c r="N91" s="212"/>
    </row>
    <row r="92" spans="1:14" x14ac:dyDescent="0.25">
      <c r="A92" t="str">
        <f t="shared" si="1"/>
        <v/>
      </c>
      <c r="B92" s="212"/>
      <c r="C92" s="212"/>
      <c r="D92" s="212"/>
      <c r="E92" s="213"/>
      <c r="F92" s="213"/>
      <c r="G92" s="212"/>
      <c r="H92" s="213"/>
      <c r="I92" s="212"/>
      <c r="J92" s="213"/>
      <c r="K92" s="212"/>
      <c r="L92" s="212"/>
      <c r="M92" s="212"/>
      <c r="N92" s="212"/>
    </row>
    <row r="93" spans="1:14" x14ac:dyDescent="0.25">
      <c r="A93" t="str">
        <f t="shared" si="1"/>
        <v/>
      </c>
      <c r="B93" s="212"/>
      <c r="C93" s="212"/>
      <c r="D93" s="212"/>
      <c r="E93" s="213"/>
      <c r="F93" s="213"/>
      <c r="G93" s="212"/>
      <c r="H93" s="213"/>
      <c r="I93" s="212"/>
      <c r="J93" s="212"/>
      <c r="K93" s="212"/>
      <c r="L93" s="212"/>
      <c r="M93" s="212"/>
      <c r="N93" s="212"/>
    </row>
    <row r="94" spans="1:14" x14ac:dyDescent="0.25">
      <c r="A94" t="str">
        <f t="shared" si="1"/>
        <v/>
      </c>
      <c r="B94" s="212"/>
      <c r="C94" s="212"/>
      <c r="D94" s="212"/>
      <c r="E94" s="213"/>
      <c r="F94" s="213"/>
      <c r="G94" s="212"/>
      <c r="H94" s="213"/>
      <c r="I94" s="212"/>
      <c r="J94" s="213"/>
      <c r="K94" s="212"/>
      <c r="L94" s="213"/>
      <c r="M94" s="212"/>
      <c r="N94" s="212"/>
    </row>
    <row r="95" spans="1:14" x14ac:dyDescent="0.25">
      <c r="A95" t="str">
        <f t="shared" si="1"/>
        <v/>
      </c>
      <c r="B95" s="212"/>
      <c r="C95" s="212"/>
      <c r="D95" s="212"/>
      <c r="E95" s="213"/>
      <c r="F95" s="213"/>
      <c r="G95" s="212"/>
      <c r="H95" s="213"/>
      <c r="I95" s="212"/>
      <c r="J95" s="212"/>
      <c r="K95" s="212"/>
      <c r="L95" s="212"/>
      <c r="M95" s="212"/>
      <c r="N95" s="212"/>
    </row>
    <row r="96" spans="1:14" x14ac:dyDescent="0.25">
      <c r="A96" t="str">
        <f t="shared" si="1"/>
        <v/>
      </c>
      <c r="B96" s="212"/>
      <c r="C96" s="212"/>
      <c r="D96" s="212"/>
      <c r="E96" s="213"/>
      <c r="F96" s="213"/>
      <c r="G96" s="212"/>
      <c r="H96" s="213"/>
      <c r="I96" s="212"/>
      <c r="J96" s="213"/>
      <c r="K96" s="212"/>
      <c r="L96" s="212"/>
      <c r="M96" s="212"/>
      <c r="N96" s="212"/>
    </row>
    <row r="97" spans="1:14" x14ac:dyDescent="0.25">
      <c r="A97" t="str">
        <f t="shared" si="1"/>
        <v/>
      </c>
      <c r="B97" s="212"/>
      <c r="C97" s="212"/>
      <c r="D97" s="212"/>
      <c r="E97" s="212"/>
      <c r="F97" s="213"/>
      <c r="G97" s="212"/>
      <c r="H97" s="213"/>
      <c r="I97" s="212"/>
      <c r="J97" s="213"/>
      <c r="K97" s="212"/>
      <c r="L97" s="213"/>
      <c r="M97" s="212"/>
      <c r="N97" s="212"/>
    </row>
    <row r="98" spans="1:14" ht="15.75" x14ac:dyDescent="0.25">
      <c r="A98" t="str">
        <f t="shared" si="1"/>
        <v/>
      </c>
      <c r="B98" s="214"/>
      <c r="C98" s="212"/>
      <c r="D98" s="212"/>
      <c r="E98" s="213"/>
      <c r="F98" s="213"/>
      <c r="G98" s="212"/>
      <c r="H98" s="213"/>
      <c r="I98" s="212"/>
      <c r="J98" s="212"/>
      <c r="K98" s="212"/>
      <c r="L98" s="212"/>
      <c r="M98" s="212"/>
      <c r="N98" s="212"/>
    </row>
    <row r="99" spans="1:14" x14ac:dyDescent="0.25">
      <c r="A99" t="str">
        <f t="shared" si="1"/>
        <v/>
      </c>
      <c r="B99" s="212"/>
      <c r="C99" s="212"/>
      <c r="D99" s="212"/>
      <c r="E99" s="213"/>
      <c r="F99" s="213"/>
      <c r="G99" s="212"/>
      <c r="H99" s="213"/>
      <c r="I99" s="212"/>
      <c r="J99" s="213"/>
      <c r="K99" s="212"/>
      <c r="L99" s="213"/>
      <c r="M99" s="212"/>
      <c r="N99" s="212"/>
    </row>
    <row r="100" spans="1:14" x14ac:dyDescent="0.25">
      <c r="A100" t="str">
        <f t="shared" si="1"/>
        <v/>
      </c>
      <c r="B100" s="212"/>
      <c r="C100" s="212"/>
      <c r="D100" s="212"/>
      <c r="E100" s="213"/>
      <c r="F100" s="213"/>
      <c r="G100" s="212"/>
      <c r="H100" s="213"/>
      <c r="I100" s="212"/>
      <c r="J100" s="212"/>
      <c r="K100" s="212"/>
      <c r="L100" s="212"/>
      <c r="M100" s="212"/>
      <c r="N100" s="212"/>
    </row>
    <row r="101" spans="1:14" x14ac:dyDescent="0.25">
      <c r="A101" t="str">
        <f t="shared" si="1"/>
        <v/>
      </c>
      <c r="B101" s="212"/>
      <c r="C101" s="212"/>
      <c r="D101" s="212"/>
      <c r="E101" s="213"/>
      <c r="F101" s="213"/>
      <c r="G101" s="212"/>
      <c r="H101" s="213"/>
      <c r="I101" s="212"/>
      <c r="J101" s="212"/>
      <c r="K101" s="212"/>
      <c r="L101" s="212"/>
      <c r="M101" s="212"/>
      <c r="N101" s="212"/>
    </row>
    <row r="102" spans="1:14" x14ac:dyDescent="0.25">
      <c r="A102" t="str">
        <f t="shared" si="1"/>
        <v/>
      </c>
      <c r="B102" s="212"/>
      <c r="C102" s="212"/>
      <c r="D102" s="212"/>
      <c r="E102" s="213"/>
      <c r="F102" s="213"/>
      <c r="G102" s="212"/>
      <c r="H102" s="213"/>
      <c r="I102" s="212"/>
      <c r="J102" s="212"/>
      <c r="K102" s="212"/>
      <c r="L102" s="212"/>
      <c r="M102" s="212"/>
      <c r="N102" s="212"/>
    </row>
    <row r="103" spans="1:14" x14ac:dyDescent="0.25">
      <c r="A103" t="str">
        <f t="shared" si="1"/>
        <v/>
      </c>
      <c r="B103" s="212"/>
      <c r="C103" s="212"/>
      <c r="D103" s="212"/>
      <c r="E103" s="213"/>
      <c r="F103" s="213"/>
      <c r="G103" s="212"/>
      <c r="H103" s="213"/>
      <c r="I103" s="212"/>
      <c r="J103" s="212"/>
      <c r="K103" s="212"/>
      <c r="L103" s="212"/>
      <c r="M103" s="212"/>
      <c r="N103" s="212"/>
    </row>
    <row r="104" spans="1:14" x14ac:dyDescent="0.25">
      <c r="A104" t="str">
        <f t="shared" si="1"/>
        <v/>
      </c>
      <c r="B104" s="212"/>
      <c r="C104" s="212"/>
      <c r="D104" s="212"/>
      <c r="E104" s="213"/>
      <c r="F104" s="213"/>
      <c r="G104" s="212"/>
      <c r="H104" s="213"/>
      <c r="I104" s="212"/>
      <c r="J104" s="213"/>
      <c r="K104" s="212"/>
      <c r="L104" s="212"/>
      <c r="M104" s="212"/>
      <c r="N104" s="212"/>
    </row>
    <row r="105" spans="1:14" x14ac:dyDescent="0.25">
      <c r="A105" t="str">
        <f t="shared" si="1"/>
        <v/>
      </c>
      <c r="B105" s="212"/>
      <c r="C105" s="212"/>
      <c r="D105" s="212"/>
      <c r="E105" s="213"/>
      <c r="F105" s="213"/>
      <c r="G105" s="212"/>
      <c r="H105" s="213"/>
      <c r="I105" s="212"/>
      <c r="J105" s="212"/>
      <c r="K105" s="212"/>
      <c r="L105" s="212"/>
      <c r="M105" s="212"/>
      <c r="N105" s="212"/>
    </row>
    <row r="106" spans="1:14" x14ac:dyDescent="0.25">
      <c r="A106" t="str">
        <f t="shared" si="1"/>
        <v/>
      </c>
      <c r="B106" s="212"/>
      <c r="C106" s="212"/>
      <c r="D106" s="212"/>
      <c r="E106" s="213"/>
      <c r="F106" s="213"/>
      <c r="G106" s="212"/>
      <c r="H106" s="213"/>
      <c r="I106" s="212"/>
      <c r="J106" s="212"/>
      <c r="K106" s="212"/>
      <c r="L106" s="212"/>
      <c r="M106" s="212"/>
      <c r="N106" s="212"/>
    </row>
    <row r="107" spans="1:14" x14ac:dyDescent="0.25">
      <c r="A107" t="str">
        <f t="shared" si="1"/>
        <v/>
      </c>
      <c r="B107" s="212"/>
      <c r="C107" s="212"/>
      <c r="D107" s="212"/>
      <c r="E107" s="212"/>
      <c r="F107" s="213"/>
      <c r="G107" s="212"/>
      <c r="H107" s="213"/>
      <c r="I107" s="212"/>
      <c r="J107" s="212"/>
      <c r="K107" s="212"/>
      <c r="L107" s="212"/>
      <c r="M107" s="212"/>
      <c r="N107" s="212"/>
    </row>
    <row r="108" spans="1:14" x14ac:dyDescent="0.25">
      <c r="A108" t="str">
        <f t="shared" si="1"/>
        <v/>
      </c>
      <c r="B108" s="212"/>
      <c r="C108" s="212"/>
      <c r="D108" s="212"/>
      <c r="E108" s="212"/>
      <c r="F108" s="213"/>
      <c r="G108" s="212"/>
      <c r="H108" s="213"/>
      <c r="I108" s="212"/>
      <c r="J108" s="213"/>
      <c r="K108" s="212"/>
      <c r="L108" s="213"/>
      <c r="M108" s="212"/>
      <c r="N108" s="212"/>
    </row>
    <row r="109" spans="1:14" x14ac:dyDescent="0.25">
      <c r="A109" t="str">
        <f t="shared" si="1"/>
        <v/>
      </c>
      <c r="B109" s="212"/>
      <c r="C109" s="212"/>
      <c r="D109" s="212"/>
      <c r="E109" s="213"/>
      <c r="F109" s="213"/>
      <c r="G109" s="212"/>
      <c r="H109" s="213"/>
      <c r="I109" s="212"/>
      <c r="J109" s="213"/>
      <c r="K109" s="212"/>
      <c r="L109" s="213"/>
      <c r="M109" s="212"/>
      <c r="N109" s="212"/>
    </row>
    <row r="110" spans="1:14" x14ac:dyDescent="0.25">
      <c r="A110" t="str">
        <f t="shared" si="1"/>
        <v/>
      </c>
      <c r="B110" s="212"/>
      <c r="C110" s="212"/>
      <c r="D110" s="212"/>
      <c r="E110" s="213"/>
      <c r="F110" s="213"/>
      <c r="G110" s="212"/>
      <c r="H110" s="213"/>
      <c r="I110" s="212"/>
      <c r="J110" s="213"/>
      <c r="K110" s="212"/>
      <c r="L110" s="213"/>
      <c r="M110" s="212"/>
      <c r="N110" s="212"/>
    </row>
    <row r="111" spans="1:14" x14ac:dyDescent="0.25">
      <c r="A111" t="str">
        <f t="shared" si="1"/>
        <v/>
      </c>
      <c r="B111" s="212"/>
      <c r="C111" s="212"/>
      <c r="D111" s="212"/>
      <c r="E111" s="213"/>
      <c r="F111" s="213"/>
      <c r="G111" s="212"/>
      <c r="H111" s="213"/>
      <c r="I111" s="212"/>
      <c r="J111" s="212"/>
      <c r="K111" s="212"/>
      <c r="L111" s="212"/>
      <c r="M111" s="212"/>
      <c r="N111" s="212"/>
    </row>
    <row r="112" spans="1:14" x14ac:dyDescent="0.25">
      <c r="A112" t="str">
        <f t="shared" si="1"/>
        <v/>
      </c>
      <c r="B112" s="212"/>
      <c r="C112" s="212"/>
      <c r="D112" s="212"/>
      <c r="E112" s="213"/>
      <c r="F112" s="213"/>
      <c r="G112" s="212"/>
      <c r="H112" s="213"/>
      <c r="I112" s="212"/>
      <c r="J112" s="213"/>
      <c r="K112" s="212"/>
      <c r="L112" s="213"/>
      <c r="M112" s="212"/>
      <c r="N112" s="212"/>
    </row>
    <row r="113" spans="1:14" x14ac:dyDescent="0.25">
      <c r="A113" t="str">
        <f t="shared" si="1"/>
        <v/>
      </c>
      <c r="B113" s="212"/>
      <c r="C113" s="212"/>
      <c r="D113" s="212"/>
      <c r="E113" s="213"/>
      <c r="F113" s="213"/>
      <c r="G113" s="212"/>
      <c r="H113" s="213"/>
      <c r="I113" s="212"/>
      <c r="J113" s="212"/>
      <c r="K113" s="212"/>
      <c r="L113" s="213"/>
      <c r="M113" s="212"/>
      <c r="N113" s="212"/>
    </row>
    <row r="114" spans="1:14" x14ac:dyDescent="0.25">
      <c r="A114" t="str">
        <f t="shared" si="1"/>
        <v/>
      </c>
      <c r="B114" s="212"/>
      <c r="C114" s="212"/>
      <c r="D114" s="212"/>
      <c r="E114" s="213"/>
      <c r="F114" s="213"/>
      <c r="G114" s="212"/>
      <c r="H114" s="213"/>
      <c r="I114" s="212"/>
      <c r="J114" s="213"/>
      <c r="K114" s="212"/>
      <c r="L114" s="212"/>
      <c r="M114" s="212"/>
      <c r="N114" s="212"/>
    </row>
    <row r="115" spans="1:14" x14ac:dyDescent="0.25">
      <c r="A115" t="str">
        <f t="shared" si="1"/>
        <v/>
      </c>
      <c r="B115" s="212"/>
      <c r="C115" s="212"/>
      <c r="D115" s="212"/>
      <c r="E115" s="213"/>
      <c r="F115" s="213"/>
      <c r="G115" s="212"/>
      <c r="H115" s="213"/>
      <c r="I115" s="212"/>
      <c r="J115" s="213"/>
      <c r="K115" s="212"/>
      <c r="L115" s="213"/>
      <c r="M115" s="212"/>
      <c r="N115" s="212"/>
    </row>
    <row r="116" spans="1:14" x14ac:dyDescent="0.25">
      <c r="A116" t="str">
        <f t="shared" si="1"/>
        <v/>
      </c>
      <c r="B116" s="212"/>
      <c r="C116" s="212"/>
      <c r="D116" s="212"/>
      <c r="E116" s="213"/>
      <c r="F116" s="213"/>
      <c r="G116" s="212"/>
      <c r="H116" s="213"/>
      <c r="I116" s="212"/>
      <c r="J116" s="213"/>
      <c r="K116" s="212"/>
      <c r="L116" s="213"/>
      <c r="M116" s="212"/>
      <c r="N116" s="212"/>
    </row>
    <row r="117" spans="1:14" x14ac:dyDescent="0.25">
      <c r="A117" t="str">
        <f t="shared" si="1"/>
        <v/>
      </c>
      <c r="B117" s="212"/>
      <c r="C117" s="212"/>
      <c r="D117" s="212"/>
      <c r="E117" s="212"/>
      <c r="F117" s="213"/>
      <c r="G117" s="212"/>
      <c r="H117" s="213"/>
      <c r="I117" s="212"/>
      <c r="J117" s="213"/>
      <c r="K117" s="212"/>
      <c r="L117" s="213"/>
      <c r="M117" s="212"/>
      <c r="N117" s="212"/>
    </row>
    <row r="118" spans="1:14" x14ac:dyDescent="0.25">
      <c r="A118" t="str">
        <f t="shared" si="1"/>
        <v/>
      </c>
      <c r="B118" s="212"/>
      <c r="C118" s="212"/>
      <c r="D118" s="212"/>
      <c r="E118" s="213"/>
      <c r="F118" s="213"/>
      <c r="G118" s="212"/>
      <c r="H118" s="213"/>
      <c r="I118" s="212"/>
      <c r="J118" s="213"/>
      <c r="K118" s="212"/>
      <c r="L118" s="213"/>
      <c r="M118" s="212"/>
      <c r="N118" s="212"/>
    </row>
    <row r="119" spans="1:14" x14ac:dyDescent="0.25">
      <c r="A119" t="str">
        <f t="shared" si="1"/>
        <v/>
      </c>
      <c r="B119" s="212"/>
      <c r="C119" s="212"/>
      <c r="D119" s="212"/>
      <c r="E119" s="213"/>
      <c r="F119" s="213"/>
      <c r="G119" s="212"/>
      <c r="H119" s="213"/>
      <c r="I119" s="212"/>
      <c r="J119" s="212"/>
      <c r="K119" s="212"/>
      <c r="L119" s="212"/>
      <c r="M119" s="212"/>
      <c r="N119" s="212"/>
    </row>
    <row r="120" spans="1:14" x14ac:dyDescent="0.25">
      <c r="A120" t="str">
        <f t="shared" si="1"/>
        <v/>
      </c>
      <c r="B120" s="212"/>
      <c r="C120" s="212"/>
      <c r="D120" s="212"/>
      <c r="E120" s="213"/>
      <c r="F120" s="213"/>
      <c r="G120" s="212"/>
      <c r="H120" s="213"/>
      <c r="I120" s="212"/>
      <c r="J120" s="212"/>
      <c r="K120" s="212"/>
      <c r="L120" s="212"/>
      <c r="M120" s="212"/>
      <c r="N120" s="212"/>
    </row>
    <row r="121" spans="1:14" x14ac:dyDescent="0.25">
      <c r="A121" t="str">
        <f t="shared" si="1"/>
        <v/>
      </c>
      <c r="B121" s="212"/>
      <c r="C121" s="212"/>
      <c r="D121" s="212"/>
      <c r="E121" s="213"/>
      <c r="F121" s="213"/>
      <c r="G121" s="212"/>
      <c r="H121" s="213"/>
      <c r="I121" s="212"/>
      <c r="J121" s="212"/>
      <c r="K121" s="212"/>
      <c r="L121" s="212"/>
      <c r="M121" s="212"/>
      <c r="N121" s="212"/>
    </row>
    <row r="122" spans="1:14" x14ac:dyDescent="0.25">
      <c r="A122" t="str">
        <f t="shared" si="1"/>
        <v/>
      </c>
      <c r="B122" s="212"/>
      <c r="C122" s="212"/>
      <c r="D122" s="212"/>
      <c r="E122" s="213"/>
      <c r="F122" s="213"/>
      <c r="G122" s="212"/>
      <c r="H122" s="213"/>
      <c r="I122" s="212"/>
      <c r="J122" s="213"/>
      <c r="K122" s="212"/>
      <c r="L122" s="213"/>
      <c r="M122" s="212"/>
      <c r="N122" s="212"/>
    </row>
    <row r="123" spans="1:14" x14ac:dyDescent="0.25">
      <c r="A123" t="str">
        <f t="shared" si="1"/>
        <v/>
      </c>
      <c r="B123" s="212"/>
      <c r="C123" s="212"/>
      <c r="D123" s="212"/>
      <c r="E123" s="213"/>
      <c r="F123" s="213"/>
      <c r="G123" s="212"/>
      <c r="H123" s="213"/>
      <c r="I123" s="212"/>
      <c r="J123" s="213"/>
      <c r="K123" s="212"/>
      <c r="L123" s="212"/>
      <c r="M123" s="212"/>
      <c r="N123" s="212"/>
    </row>
    <row r="124" spans="1:14" x14ac:dyDescent="0.25">
      <c r="A124" t="str">
        <f t="shared" si="1"/>
        <v/>
      </c>
      <c r="B124" s="212"/>
      <c r="C124" s="212"/>
      <c r="D124" s="212"/>
      <c r="E124" s="213"/>
      <c r="F124" s="213"/>
      <c r="G124" s="212"/>
      <c r="H124" s="213"/>
      <c r="I124" s="212"/>
      <c r="J124" s="212"/>
      <c r="K124" s="212"/>
      <c r="L124" s="212"/>
      <c r="M124" s="212"/>
      <c r="N124" s="212"/>
    </row>
    <row r="125" spans="1:14" x14ac:dyDescent="0.25">
      <c r="A125" t="str">
        <f t="shared" si="1"/>
        <v/>
      </c>
      <c r="B125" s="212"/>
      <c r="C125" s="212"/>
      <c r="D125" s="212"/>
      <c r="E125" s="213"/>
      <c r="F125" s="213"/>
      <c r="G125" s="212"/>
      <c r="H125" s="213"/>
      <c r="I125" s="212"/>
      <c r="J125" s="212"/>
      <c r="K125" s="212"/>
      <c r="L125" s="213"/>
      <c r="M125" s="212"/>
      <c r="N125" s="212"/>
    </row>
    <row r="126" spans="1:14" x14ac:dyDescent="0.25">
      <c r="A126" t="str">
        <f t="shared" si="1"/>
        <v/>
      </c>
      <c r="B126" s="212"/>
      <c r="C126" s="212"/>
      <c r="D126" s="212"/>
      <c r="E126" s="213"/>
      <c r="F126" s="213"/>
      <c r="G126" s="212"/>
      <c r="H126" s="213"/>
      <c r="I126" s="212"/>
      <c r="J126" s="213"/>
      <c r="K126" s="212"/>
      <c r="L126" s="213"/>
      <c r="M126" s="212"/>
      <c r="N126" s="212"/>
    </row>
    <row r="127" spans="1:14" x14ac:dyDescent="0.25">
      <c r="A127" t="str">
        <f t="shared" si="1"/>
        <v/>
      </c>
      <c r="B127" s="212"/>
      <c r="C127" s="212"/>
      <c r="D127" s="212"/>
      <c r="E127" s="213"/>
      <c r="F127" s="213"/>
      <c r="G127" s="212"/>
      <c r="H127" s="213"/>
      <c r="I127" s="212"/>
      <c r="J127" s="212"/>
      <c r="K127" s="212"/>
      <c r="L127" s="213"/>
      <c r="M127" s="212"/>
      <c r="N127" s="212"/>
    </row>
    <row r="128" spans="1:14" x14ac:dyDescent="0.25">
      <c r="A128" t="str">
        <f t="shared" si="1"/>
        <v/>
      </c>
      <c r="B128" s="212"/>
      <c r="C128" s="212"/>
      <c r="D128" s="212"/>
      <c r="E128" s="213"/>
      <c r="F128" s="213"/>
      <c r="G128" s="212"/>
      <c r="H128" s="213"/>
      <c r="I128" s="212"/>
      <c r="J128" s="212"/>
      <c r="K128" s="212"/>
      <c r="L128" s="213"/>
      <c r="M128" s="212"/>
      <c r="N128" s="212"/>
    </row>
    <row r="129" spans="1:14" x14ac:dyDescent="0.25">
      <c r="A129" t="str">
        <f t="shared" si="1"/>
        <v/>
      </c>
      <c r="B129" s="212"/>
      <c r="C129" s="212"/>
      <c r="D129" s="212"/>
      <c r="E129" s="213"/>
      <c r="F129" s="213"/>
      <c r="G129" s="212"/>
      <c r="H129" s="213"/>
      <c r="I129" s="212"/>
      <c r="J129" s="212"/>
      <c r="K129" s="212"/>
      <c r="L129" s="212"/>
      <c r="M129" s="212"/>
      <c r="N129" s="212"/>
    </row>
    <row r="130" spans="1:14" x14ac:dyDescent="0.25">
      <c r="A130" t="str">
        <f t="shared" si="1"/>
        <v/>
      </c>
      <c r="B130" s="212"/>
      <c r="C130" s="212"/>
      <c r="D130" s="212"/>
      <c r="E130" s="212"/>
      <c r="F130" s="213"/>
      <c r="G130" s="212"/>
      <c r="H130" s="213"/>
      <c r="I130" s="212"/>
      <c r="J130" s="212"/>
      <c r="K130" s="212"/>
      <c r="L130" s="212"/>
      <c r="M130" s="212"/>
      <c r="N130" s="212"/>
    </row>
    <row r="131" spans="1:14" x14ac:dyDescent="0.25">
      <c r="A131" t="str">
        <f t="shared" si="1"/>
        <v/>
      </c>
      <c r="B131" s="212"/>
      <c r="C131" s="212"/>
      <c r="D131" s="212"/>
      <c r="E131" s="212"/>
      <c r="F131" s="213"/>
      <c r="G131" s="212"/>
      <c r="H131" s="213"/>
      <c r="I131" s="212"/>
      <c r="J131" s="213"/>
      <c r="K131" s="212"/>
      <c r="L131" s="213"/>
      <c r="M131" s="212"/>
      <c r="N131" s="212"/>
    </row>
    <row r="132" spans="1:14" x14ac:dyDescent="0.25">
      <c r="A132" t="str">
        <f t="shared" ref="A132:A177" si="2">UPPER(B132)</f>
        <v/>
      </c>
      <c r="B132" s="212"/>
      <c r="C132" s="212"/>
      <c r="D132" s="212"/>
      <c r="E132" s="212"/>
      <c r="F132" s="213"/>
      <c r="G132" s="212"/>
      <c r="H132" s="213"/>
      <c r="I132" s="212"/>
      <c r="J132" s="213"/>
      <c r="K132" s="212"/>
      <c r="L132" s="213"/>
      <c r="M132" s="212"/>
      <c r="N132" s="212"/>
    </row>
    <row r="133" spans="1:14" x14ac:dyDescent="0.25">
      <c r="A133" t="str">
        <f t="shared" si="2"/>
        <v/>
      </c>
      <c r="B133" s="212"/>
      <c r="C133" s="212"/>
      <c r="D133" s="212"/>
      <c r="E133" s="213"/>
      <c r="F133" s="213"/>
      <c r="G133" s="212"/>
      <c r="H133" s="213"/>
      <c r="I133" s="212"/>
      <c r="J133" s="213"/>
      <c r="K133" s="212"/>
      <c r="L133" s="213"/>
      <c r="M133" s="212"/>
      <c r="N133" s="212"/>
    </row>
    <row r="134" spans="1:14" x14ac:dyDescent="0.25">
      <c r="A134" t="str">
        <f t="shared" si="2"/>
        <v/>
      </c>
      <c r="B134" s="212"/>
      <c r="C134" s="212"/>
      <c r="D134" s="212"/>
      <c r="E134" s="213"/>
      <c r="F134" s="213"/>
      <c r="G134" s="212"/>
      <c r="H134" s="213"/>
      <c r="I134" s="212"/>
      <c r="J134" s="213"/>
      <c r="K134" s="212"/>
      <c r="L134" s="213"/>
      <c r="M134" s="212"/>
      <c r="N134" s="212"/>
    </row>
    <row r="135" spans="1:14" x14ac:dyDescent="0.25">
      <c r="A135" t="str">
        <f t="shared" si="2"/>
        <v/>
      </c>
      <c r="B135" s="212"/>
      <c r="C135" s="212"/>
      <c r="D135" s="212"/>
      <c r="E135" s="213"/>
      <c r="F135" s="213"/>
      <c r="G135" s="212"/>
      <c r="H135" s="213"/>
      <c r="I135" s="212"/>
      <c r="J135" s="212"/>
      <c r="K135" s="212"/>
      <c r="L135" s="212"/>
      <c r="M135" s="212"/>
      <c r="N135" s="212"/>
    </row>
    <row r="136" spans="1:14" x14ac:dyDescent="0.25">
      <c r="A136" t="str">
        <f t="shared" si="2"/>
        <v/>
      </c>
      <c r="B136" s="212"/>
      <c r="C136" s="212"/>
      <c r="D136" s="212"/>
      <c r="E136" s="213"/>
      <c r="F136" s="213"/>
      <c r="G136" s="212"/>
      <c r="H136" s="213"/>
      <c r="I136" s="212"/>
      <c r="J136" s="213"/>
      <c r="K136" s="212"/>
      <c r="L136" s="213"/>
      <c r="M136" s="212"/>
      <c r="N136" s="212"/>
    </row>
    <row r="137" spans="1:14" x14ac:dyDescent="0.25">
      <c r="A137" t="str">
        <f t="shared" si="2"/>
        <v/>
      </c>
      <c r="B137" s="212"/>
      <c r="C137" s="212"/>
      <c r="D137" s="212"/>
      <c r="E137" s="212"/>
      <c r="F137" s="213"/>
      <c r="G137" s="212"/>
      <c r="H137" s="213"/>
      <c r="I137" s="212"/>
      <c r="J137" s="212"/>
      <c r="K137" s="212"/>
      <c r="L137" s="212"/>
      <c r="M137" s="212"/>
      <c r="N137" s="212"/>
    </row>
    <row r="138" spans="1:14" x14ac:dyDescent="0.25">
      <c r="A138" t="str">
        <f t="shared" si="2"/>
        <v/>
      </c>
      <c r="B138" s="212"/>
      <c r="C138" s="212"/>
      <c r="D138" s="212"/>
      <c r="E138" s="213"/>
      <c r="F138" s="213"/>
      <c r="G138" s="212"/>
      <c r="H138" s="213"/>
      <c r="I138" s="212"/>
      <c r="J138" s="213"/>
      <c r="K138" s="212"/>
      <c r="L138" s="212"/>
      <c r="M138" s="212"/>
      <c r="N138" s="212"/>
    </row>
    <row r="139" spans="1:14" x14ac:dyDescent="0.25">
      <c r="A139" t="str">
        <f t="shared" si="2"/>
        <v/>
      </c>
      <c r="B139" s="212"/>
      <c r="C139" s="212"/>
      <c r="D139" s="212"/>
      <c r="E139" s="212"/>
      <c r="F139" s="213"/>
      <c r="G139" s="212"/>
      <c r="H139" s="213"/>
      <c r="I139" s="212"/>
      <c r="J139" s="213"/>
      <c r="K139" s="212"/>
      <c r="L139" s="213"/>
      <c r="M139" s="212"/>
      <c r="N139" s="212"/>
    </row>
    <row r="140" spans="1:14" x14ac:dyDescent="0.25">
      <c r="A140" t="str">
        <f t="shared" si="2"/>
        <v/>
      </c>
      <c r="B140" s="212"/>
      <c r="C140" s="212"/>
      <c r="D140" s="212"/>
      <c r="E140" s="212"/>
      <c r="F140" s="213"/>
      <c r="G140" s="212"/>
      <c r="H140" s="213"/>
      <c r="I140" s="212"/>
      <c r="J140" s="212"/>
      <c r="K140" s="212"/>
      <c r="L140" s="212"/>
      <c r="M140" s="212"/>
      <c r="N140" s="212"/>
    </row>
    <row r="141" spans="1:14" x14ac:dyDescent="0.25">
      <c r="A141" t="str">
        <f t="shared" si="2"/>
        <v/>
      </c>
      <c r="B141" s="212"/>
      <c r="C141" s="212"/>
      <c r="D141" s="212"/>
      <c r="E141" s="213"/>
      <c r="F141" s="213"/>
      <c r="G141" s="212"/>
      <c r="H141" s="213"/>
      <c r="I141" s="212"/>
      <c r="J141" s="212"/>
      <c r="K141" s="212"/>
      <c r="L141" s="212"/>
      <c r="M141" s="212"/>
      <c r="N141" s="212"/>
    </row>
    <row r="142" spans="1:14" x14ac:dyDescent="0.25">
      <c r="A142" t="str">
        <f t="shared" si="2"/>
        <v/>
      </c>
      <c r="B142" s="212"/>
      <c r="C142" s="212"/>
      <c r="D142" s="212"/>
      <c r="E142" s="213"/>
      <c r="F142" s="213"/>
      <c r="G142" s="212"/>
      <c r="H142" s="213"/>
      <c r="I142" s="212"/>
      <c r="J142" s="213"/>
      <c r="K142" s="212"/>
      <c r="L142" s="212"/>
      <c r="M142" s="212"/>
      <c r="N142" s="212"/>
    </row>
    <row r="143" spans="1:14" x14ac:dyDescent="0.25">
      <c r="A143" t="str">
        <f t="shared" si="2"/>
        <v/>
      </c>
      <c r="B143" s="212"/>
      <c r="C143" s="212"/>
      <c r="D143" s="212"/>
      <c r="E143" s="212"/>
      <c r="F143" s="213"/>
      <c r="G143" s="212"/>
      <c r="H143" s="213"/>
      <c r="I143" s="212"/>
      <c r="J143" s="212"/>
      <c r="K143" s="212"/>
      <c r="L143" s="213"/>
      <c r="M143" s="212"/>
      <c r="N143" s="212"/>
    </row>
    <row r="144" spans="1:14" x14ac:dyDescent="0.25">
      <c r="A144" t="str">
        <f t="shared" si="2"/>
        <v/>
      </c>
      <c r="B144" s="212"/>
      <c r="C144" s="212"/>
      <c r="D144" s="212"/>
      <c r="E144" s="212"/>
      <c r="F144" s="213"/>
      <c r="G144" s="212"/>
      <c r="H144" s="213"/>
      <c r="I144" s="212"/>
      <c r="J144" s="212"/>
      <c r="K144" s="212"/>
      <c r="L144" s="212"/>
      <c r="M144" s="212"/>
      <c r="N144" s="212"/>
    </row>
    <row r="145" spans="1:14" x14ac:dyDescent="0.25">
      <c r="A145" t="str">
        <f t="shared" si="2"/>
        <v/>
      </c>
      <c r="B145" s="212"/>
      <c r="C145" s="212"/>
      <c r="D145" s="212"/>
      <c r="E145" s="213"/>
      <c r="F145" s="213"/>
      <c r="G145" s="212"/>
      <c r="H145" s="213"/>
      <c r="I145" s="212"/>
      <c r="J145" s="213"/>
      <c r="K145" s="212"/>
      <c r="L145" s="213"/>
      <c r="M145" s="212"/>
      <c r="N145" s="212"/>
    </row>
    <row r="146" spans="1:14" x14ac:dyDescent="0.25">
      <c r="A146" t="str">
        <f t="shared" si="2"/>
        <v/>
      </c>
      <c r="B146" s="212"/>
      <c r="C146" s="212"/>
      <c r="D146" s="212"/>
      <c r="E146" s="213"/>
      <c r="F146" s="213"/>
      <c r="G146" s="212"/>
      <c r="H146" s="213"/>
      <c r="I146" s="212"/>
      <c r="J146" s="213"/>
      <c r="K146" s="212"/>
      <c r="L146" s="212"/>
      <c r="M146" s="212"/>
      <c r="N146" s="212"/>
    </row>
    <row r="147" spans="1:14" x14ac:dyDescent="0.25">
      <c r="A147" t="str">
        <f t="shared" si="2"/>
        <v/>
      </c>
      <c r="B147" s="212"/>
      <c r="C147" s="212"/>
      <c r="D147" s="212"/>
      <c r="E147" s="213"/>
      <c r="F147" s="213"/>
      <c r="G147" s="212"/>
      <c r="H147" s="213"/>
      <c r="I147" s="212"/>
      <c r="J147" s="213"/>
      <c r="K147" s="212"/>
      <c r="L147" s="213"/>
      <c r="M147" s="212"/>
      <c r="N147" s="212"/>
    </row>
    <row r="148" spans="1:14" x14ac:dyDescent="0.25">
      <c r="A148" t="str">
        <f t="shared" si="2"/>
        <v/>
      </c>
      <c r="B148" s="212"/>
      <c r="C148" s="212"/>
      <c r="D148" s="212"/>
      <c r="E148" s="213"/>
      <c r="F148" s="213"/>
      <c r="G148" s="212"/>
      <c r="H148" s="213"/>
      <c r="I148" s="212"/>
      <c r="J148" s="213"/>
      <c r="K148" s="212"/>
      <c r="L148" s="213"/>
      <c r="M148" s="212"/>
      <c r="N148" s="212"/>
    </row>
    <row r="149" spans="1:14" x14ac:dyDescent="0.25">
      <c r="A149" t="str">
        <f t="shared" si="2"/>
        <v/>
      </c>
      <c r="B149" s="212"/>
      <c r="C149" s="212"/>
      <c r="D149" s="212"/>
      <c r="E149" s="213"/>
      <c r="F149" s="213"/>
      <c r="G149" s="212"/>
      <c r="H149" s="213"/>
      <c r="I149" s="212"/>
      <c r="J149" s="213"/>
      <c r="K149" s="212"/>
      <c r="L149" s="213"/>
      <c r="M149" s="212"/>
      <c r="N149" s="212"/>
    </row>
    <row r="150" spans="1:14" x14ac:dyDescent="0.25">
      <c r="A150" t="str">
        <f t="shared" si="2"/>
        <v/>
      </c>
      <c r="B150" s="212"/>
      <c r="C150" s="212"/>
      <c r="D150" s="212"/>
      <c r="E150" s="212"/>
      <c r="F150" s="213"/>
      <c r="G150" s="212"/>
      <c r="H150" s="213"/>
      <c r="I150" s="212"/>
      <c r="J150" s="212"/>
      <c r="K150" s="212"/>
      <c r="L150" s="212"/>
      <c r="M150" s="212"/>
      <c r="N150" s="212"/>
    </row>
    <row r="151" spans="1:14" x14ac:dyDescent="0.25">
      <c r="A151" t="str">
        <f t="shared" si="2"/>
        <v/>
      </c>
      <c r="B151" s="212"/>
      <c r="C151" s="212"/>
      <c r="D151" s="212"/>
      <c r="E151" s="213"/>
      <c r="F151" s="213"/>
      <c r="G151" s="212"/>
      <c r="H151" s="213"/>
      <c r="I151" s="212"/>
      <c r="J151" s="213"/>
      <c r="K151" s="212"/>
      <c r="L151" s="213"/>
      <c r="M151" s="212"/>
      <c r="N151" s="212"/>
    </row>
    <row r="152" spans="1:14" x14ac:dyDescent="0.25">
      <c r="A152" t="str">
        <f t="shared" si="2"/>
        <v/>
      </c>
      <c r="B152" s="212"/>
      <c r="C152" s="212"/>
      <c r="D152" s="212"/>
      <c r="E152" s="212"/>
      <c r="F152" s="213"/>
      <c r="G152" s="212"/>
      <c r="H152" s="213"/>
      <c r="I152" s="212"/>
      <c r="J152" s="213"/>
      <c r="K152" s="212"/>
      <c r="L152" s="212"/>
      <c r="M152" s="212"/>
      <c r="N152" s="212"/>
    </row>
    <row r="153" spans="1:14" x14ac:dyDescent="0.25">
      <c r="A153" t="str">
        <f t="shared" si="2"/>
        <v/>
      </c>
      <c r="B153" s="212"/>
      <c r="C153" s="212"/>
      <c r="D153" s="212"/>
      <c r="E153" s="213"/>
      <c r="F153" s="213"/>
      <c r="G153" s="212"/>
      <c r="H153" s="213"/>
      <c r="I153" s="212"/>
      <c r="J153" s="213"/>
      <c r="K153" s="212"/>
      <c r="L153" s="212"/>
      <c r="M153" s="212"/>
      <c r="N153" s="212"/>
    </row>
    <row r="154" spans="1:14" x14ac:dyDescent="0.25">
      <c r="A154" t="str">
        <f t="shared" si="2"/>
        <v/>
      </c>
      <c r="B154" s="212"/>
      <c r="C154" s="212"/>
      <c r="D154" s="212"/>
      <c r="E154" s="213"/>
      <c r="F154" s="213"/>
      <c r="G154" s="212"/>
      <c r="H154" s="213"/>
      <c r="I154" s="212"/>
      <c r="J154" s="212"/>
      <c r="K154" s="212"/>
      <c r="L154" s="212"/>
      <c r="M154" s="212"/>
      <c r="N154" s="212"/>
    </row>
    <row r="155" spans="1:14" x14ac:dyDescent="0.25">
      <c r="A155" t="str">
        <f t="shared" si="2"/>
        <v/>
      </c>
      <c r="B155" s="212"/>
      <c r="C155" s="212"/>
      <c r="D155" s="212"/>
      <c r="E155" s="213"/>
      <c r="F155" s="213"/>
      <c r="G155" s="212"/>
      <c r="H155" s="213"/>
      <c r="I155" s="212"/>
      <c r="J155" s="212"/>
      <c r="K155" s="212"/>
      <c r="L155" s="213"/>
      <c r="M155" s="212"/>
      <c r="N155" s="212"/>
    </row>
    <row r="156" spans="1:14" x14ac:dyDescent="0.25">
      <c r="A156" t="str">
        <f t="shared" si="2"/>
        <v/>
      </c>
      <c r="B156" s="212"/>
      <c r="C156" s="212"/>
      <c r="D156" s="212"/>
      <c r="E156" s="213"/>
      <c r="F156" s="213"/>
      <c r="G156" s="212"/>
      <c r="H156" s="213"/>
      <c r="I156" s="212"/>
      <c r="J156" s="212"/>
      <c r="K156" s="212"/>
      <c r="L156" s="212"/>
      <c r="M156" s="212"/>
      <c r="N156" s="212"/>
    </row>
    <row r="157" spans="1:14" x14ac:dyDescent="0.25">
      <c r="A157" t="str">
        <f t="shared" si="2"/>
        <v/>
      </c>
      <c r="B157" s="212"/>
      <c r="C157" s="212"/>
      <c r="D157" s="212"/>
      <c r="E157" s="213"/>
      <c r="F157" s="213"/>
      <c r="G157" s="212"/>
      <c r="H157" s="213"/>
      <c r="I157" s="212"/>
      <c r="J157" s="212"/>
      <c r="K157" s="212"/>
      <c r="L157" s="212"/>
      <c r="M157" s="212"/>
      <c r="N157" s="212"/>
    </row>
    <row r="158" spans="1:14" x14ac:dyDescent="0.25">
      <c r="A158" t="str">
        <f t="shared" si="2"/>
        <v/>
      </c>
      <c r="B158" s="212"/>
      <c r="C158" s="212"/>
      <c r="D158" s="212"/>
      <c r="E158" s="212"/>
      <c r="F158" s="213"/>
      <c r="G158" s="212"/>
      <c r="H158" s="213"/>
      <c r="I158" s="212"/>
      <c r="J158" s="212"/>
      <c r="K158" s="212"/>
      <c r="L158" s="212"/>
      <c r="M158" s="212"/>
      <c r="N158" s="212"/>
    </row>
    <row r="159" spans="1:14" x14ac:dyDescent="0.25">
      <c r="A159" t="str">
        <f t="shared" si="2"/>
        <v/>
      </c>
      <c r="B159" s="212"/>
      <c r="C159" s="212"/>
      <c r="D159" s="212"/>
      <c r="E159" s="212"/>
      <c r="F159" s="213"/>
      <c r="G159" s="212"/>
      <c r="H159" s="213"/>
      <c r="I159" s="212"/>
      <c r="J159" s="213"/>
      <c r="K159" s="212"/>
      <c r="L159" s="212"/>
      <c r="M159" s="212"/>
      <c r="N159" s="212"/>
    </row>
    <row r="160" spans="1:14" x14ac:dyDescent="0.25">
      <c r="A160" t="str">
        <f t="shared" si="2"/>
        <v/>
      </c>
      <c r="B160" s="212"/>
      <c r="C160" s="212"/>
      <c r="D160" s="212"/>
      <c r="E160" s="212"/>
      <c r="F160" s="213"/>
      <c r="G160" s="212"/>
      <c r="H160" s="213"/>
      <c r="I160" s="212"/>
      <c r="J160" s="213"/>
      <c r="K160" s="212"/>
      <c r="L160" s="213"/>
      <c r="M160" s="212"/>
      <c r="N160" s="212"/>
    </row>
    <row r="161" spans="1:14" x14ac:dyDescent="0.25">
      <c r="A161" t="str">
        <f t="shared" si="2"/>
        <v/>
      </c>
      <c r="B161" s="212"/>
      <c r="C161" s="212"/>
      <c r="D161" s="212"/>
      <c r="E161" s="213"/>
      <c r="F161" s="213"/>
      <c r="G161" s="212"/>
      <c r="H161" s="213"/>
      <c r="I161" s="212"/>
      <c r="J161" s="213"/>
      <c r="K161" s="212"/>
      <c r="L161" s="213"/>
      <c r="M161" s="212"/>
      <c r="N161" s="212"/>
    </row>
    <row r="162" spans="1:14" x14ac:dyDescent="0.25">
      <c r="A162" t="str">
        <f t="shared" si="2"/>
        <v/>
      </c>
      <c r="B162" s="212"/>
      <c r="C162" s="212"/>
      <c r="D162" s="212"/>
      <c r="E162" s="213"/>
      <c r="F162" s="213"/>
      <c r="G162" s="212"/>
      <c r="H162" s="213"/>
      <c r="I162" s="212"/>
      <c r="J162" s="212"/>
      <c r="K162" s="212"/>
      <c r="L162" s="212"/>
      <c r="M162" s="212"/>
      <c r="N162" s="212"/>
    </row>
    <row r="163" spans="1:14" x14ac:dyDescent="0.25">
      <c r="A163" t="str">
        <f t="shared" si="2"/>
        <v/>
      </c>
      <c r="B163" s="212"/>
      <c r="C163" s="212"/>
      <c r="D163" s="212"/>
      <c r="E163" s="212"/>
      <c r="F163" s="213"/>
      <c r="G163" s="212"/>
      <c r="H163" s="213"/>
      <c r="I163" s="212"/>
      <c r="J163" s="213"/>
      <c r="K163" s="212"/>
      <c r="L163" s="213"/>
      <c r="M163" s="212"/>
      <c r="N163" s="212"/>
    </row>
    <row r="164" spans="1:14" x14ac:dyDescent="0.25">
      <c r="A164" t="str">
        <f t="shared" si="2"/>
        <v/>
      </c>
      <c r="B164" s="212"/>
      <c r="C164" s="212"/>
      <c r="D164" s="212"/>
      <c r="E164" s="213"/>
      <c r="F164" s="213"/>
      <c r="G164" s="212"/>
      <c r="H164" s="213"/>
      <c r="I164" s="212"/>
      <c r="J164" s="213"/>
      <c r="K164" s="212"/>
      <c r="L164" s="213"/>
      <c r="M164" s="212"/>
      <c r="N164" s="212"/>
    </row>
    <row r="165" spans="1:14" x14ac:dyDescent="0.25">
      <c r="A165" t="str">
        <f t="shared" si="2"/>
        <v/>
      </c>
      <c r="B165" s="212"/>
      <c r="C165" s="212"/>
      <c r="D165" s="212"/>
      <c r="E165" s="212"/>
      <c r="F165" s="213"/>
      <c r="G165" s="212"/>
      <c r="H165" s="213"/>
      <c r="I165" s="212"/>
      <c r="J165" s="213"/>
      <c r="K165" s="212"/>
      <c r="L165" s="213"/>
      <c r="M165" s="212"/>
      <c r="N165" s="212"/>
    </row>
    <row r="166" spans="1:14" x14ac:dyDescent="0.25">
      <c r="A166" t="str">
        <f t="shared" si="2"/>
        <v/>
      </c>
      <c r="B166" s="212"/>
      <c r="C166" s="212"/>
      <c r="D166" s="212"/>
      <c r="E166" s="213"/>
      <c r="F166" s="213"/>
      <c r="G166" s="212"/>
      <c r="H166" s="213"/>
      <c r="I166" s="212"/>
      <c r="J166" s="213"/>
      <c r="K166" s="212"/>
      <c r="L166" s="213"/>
      <c r="M166" s="212"/>
      <c r="N166" s="212"/>
    </row>
    <row r="167" spans="1:14" x14ac:dyDescent="0.25">
      <c r="A167" t="str">
        <f t="shared" si="2"/>
        <v/>
      </c>
      <c r="B167" s="212"/>
      <c r="C167" s="212"/>
      <c r="D167" s="212"/>
      <c r="E167" s="213"/>
      <c r="F167" s="213"/>
      <c r="G167" s="212"/>
      <c r="H167" s="213"/>
      <c r="I167" s="212"/>
      <c r="J167" s="212"/>
      <c r="K167" s="212"/>
      <c r="L167" s="212"/>
      <c r="M167" s="212"/>
      <c r="N167" s="212"/>
    </row>
    <row r="168" spans="1:14" x14ac:dyDescent="0.25">
      <c r="A168" t="str">
        <f t="shared" si="2"/>
        <v/>
      </c>
      <c r="B168" s="212"/>
      <c r="C168" s="212"/>
      <c r="D168" s="212"/>
      <c r="E168" s="213"/>
      <c r="F168" s="213"/>
      <c r="G168" s="212"/>
      <c r="H168" s="213"/>
      <c r="I168" s="212"/>
      <c r="J168" s="212"/>
      <c r="K168" s="212"/>
      <c r="L168" s="212"/>
      <c r="M168" s="212"/>
      <c r="N168" s="212"/>
    </row>
    <row r="169" spans="1:14" x14ac:dyDescent="0.25">
      <c r="A169" t="str">
        <f t="shared" si="2"/>
        <v/>
      </c>
      <c r="B169" s="212"/>
      <c r="C169" s="212"/>
      <c r="D169" s="212"/>
      <c r="E169" s="213"/>
      <c r="F169" s="213"/>
      <c r="G169" s="212"/>
      <c r="H169" s="213"/>
      <c r="I169" s="212"/>
      <c r="J169" s="212"/>
      <c r="K169" s="212"/>
      <c r="L169" s="212"/>
      <c r="M169" s="212"/>
      <c r="N169" s="212"/>
    </row>
    <row r="170" spans="1:14" x14ac:dyDescent="0.25">
      <c r="A170" t="str">
        <f t="shared" si="2"/>
        <v/>
      </c>
      <c r="B170" s="212"/>
      <c r="C170" s="212"/>
      <c r="D170" s="212"/>
      <c r="E170" s="212"/>
      <c r="F170" s="213"/>
      <c r="G170" s="212"/>
      <c r="H170" s="213"/>
      <c r="I170" s="212"/>
      <c r="J170" s="213"/>
      <c r="K170" s="212"/>
      <c r="L170" s="212"/>
      <c r="M170" s="212"/>
      <c r="N170" s="212"/>
    </row>
    <row r="171" spans="1:14" x14ac:dyDescent="0.25">
      <c r="A171" t="str">
        <f t="shared" si="2"/>
        <v/>
      </c>
      <c r="B171" s="212"/>
      <c r="C171" s="212"/>
      <c r="D171" s="212"/>
      <c r="E171" s="213"/>
      <c r="F171" s="213"/>
      <c r="G171" s="212"/>
      <c r="H171" s="213"/>
      <c r="I171" s="212"/>
      <c r="J171" s="213"/>
      <c r="K171" s="212"/>
      <c r="L171" s="213"/>
      <c r="M171" s="212"/>
      <c r="N171" s="213"/>
    </row>
    <row r="172" spans="1:14" x14ac:dyDescent="0.25">
      <c r="A172" t="str">
        <f t="shared" si="2"/>
        <v/>
      </c>
      <c r="B172" s="212"/>
      <c r="C172" s="212"/>
      <c r="D172" s="212"/>
      <c r="E172" s="212"/>
      <c r="F172" s="213"/>
      <c r="G172" s="212"/>
      <c r="H172" s="213"/>
      <c r="I172" s="212"/>
      <c r="J172" s="213"/>
      <c r="K172" s="212"/>
      <c r="L172" s="213"/>
      <c r="M172" s="212"/>
      <c r="N172" s="212"/>
    </row>
    <row r="173" spans="1:14" x14ac:dyDescent="0.25">
      <c r="A173" t="str">
        <f t="shared" si="2"/>
        <v/>
      </c>
      <c r="B173" s="212"/>
      <c r="C173" s="212"/>
      <c r="D173" s="212"/>
      <c r="E173" s="212"/>
      <c r="F173" s="213"/>
      <c r="G173" s="212"/>
      <c r="H173" s="213"/>
      <c r="I173" s="212"/>
      <c r="J173" s="213"/>
      <c r="K173" s="212"/>
      <c r="L173" s="213"/>
      <c r="M173" s="212"/>
      <c r="N173" s="212"/>
    </row>
    <row r="174" spans="1:14" x14ac:dyDescent="0.25">
      <c r="A174" t="str">
        <f t="shared" si="2"/>
        <v/>
      </c>
      <c r="B174" s="212"/>
      <c r="C174" s="212"/>
      <c r="D174" s="212"/>
      <c r="E174" s="213"/>
      <c r="F174" s="213"/>
      <c r="G174" s="212"/>
      <c r="H174" s="213"/>
      <c r="I174" s="212"/>
      <c r="J174" s="213"/>
      <c r="K174" s="212"/>
      <c r="L174" s="213"/>
      <c r="M174" s="212"/>
      <c r="N174" s="212"/>
    </row>
    <row r="175" spans="1:14" x14ac:dyDescent="0.25">
      <c r="A175" t="str">
        <f t="shared" si="2"/>
        <v/>
      </c>
      <c r="B175" s="212"/>
      <c r="C175" s="212"/>
      <c r="D175" s="212"/>
      <c r="E175" s="213"/>
      <c r="F175" s="213"/>
      <c r="G175" s="212"/>
      <c r="H175" s="213"/>
      <c r="I175" s="212"/>
      <c r="J175" s="213"/>
      <c r="K175" s="212"/>
      <c r="L175" s="212"/>
      <c r="M175" s="212"/>
      <c r="N175" s="212"/>
    </row>
    <row r="176" spans="1:14" x14ac:dyDescent="0.25">
      <c r="A176" t="str">
        <f t="shared" si="2"/>
        <v/>
      </c>
      <c r="B176" s="222"/>
      <c r="C176" s="212"/>
      <c r="D176" s="212"/>
      <c r="E176" s="213"/>
      <c r="F176" s="213"/>
      <c r="G176" s="212"/>
      <c r="H176" s="213"/>
      <c r="I176" s="212"/>
      <c r="J176" s="213"/>
      <c r="K176" s="212"/>
      <c r="L176" s="213"/>
      <c r="M176" s="212"/>
      <c r="N176" s="212"/>
    </row>
    <row r="177" spans="1:14" x14ac:dyDescent="0.25">
      <c r="A177" t="str">
        <f t="shared" si="2"/>
        <v/>
      </c>
      <c r="B177" s="212"/>
      <c r="C177" s="212"/>
      <c r="D177" s="212"/>
      <c r="E177" s="213"/>
      <c r="F177" s="213"/>
      <c r="G177" s="212"/>
      <c r="H177" s="213"/>
      <c r="I177" s="212"/>
      <c r="J177" s="213"/>
      <c r="K177" s="212"/>
      <c r="L177" s="213"/>
      <c r="M177" s="212"/>
      <c r="N177" s="212"/>
    </row>
    <row r="178" spans="1:14" ht="18.75" x14ac:dyDescent="0.3">
      <c r="B178" s="322" t="s">
        <v>101</v>
      </c>
      <c r="C178" s="323"/>
      <c r="D178" s="212"/>
      <c r="E178" s="212"/>
      <c r="F178" s="216">
        <f>SUM(F2:F177)</f>
        <v>0</v>
      </c>
      <c r="G178" s="212"/>
      <c r="H178" s="212"/>
      <c r="I178" s="212"/>
      <c r="J178" s="212"/>
      <c r="K178" s="212"/>
      <c r="L178" s="212"/>
      <c r="M178" s="212"/>
      <c r="N178" s="212"/>
    </row>
  </sheetData>
  <mergeCells count="3">
    <mergeCell ref="B1:N1"/>
    <mergeCell ref="P23:U23"/>
    <mergeCell ref="B178:C1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opLeftCell="A91" workbookViewId="0">
      <selection activeCell="E93" sqref="E93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9.140625" hidden="1" customWidth="1"/>
    <col min="7" max="7" width="11.28515625" hidden="1" customWidth="1"/>
    <col min="8" max="8" width="9.140625" hidden="1" customWidth="1"/>
    <col min="9" max="9" width="11.28515625" hidden="1" customWidth="1"/>
    <col min="10" max="10" width="9.140625" hidden="1" customWidth="1"/>
    <col min="11" max="11" width="11.28515625" hidden="1" customWidth="1"/>
    <col min="12" max="12" width="9.140625" hidden="1" customWidth="1"/>
    <col min="13" max="13" width="11.28515625" hidden="1" customWidth="1"/>
    <col min="15" max="15" width="50.140625" bestFit="1" customWidth="1"/>
    <col min="16" max="16" width="31.28515625" bestFit="1" customWidth="1"/>
    <col min="17" max="17" width="10.140625" bestFit="1" customWidth="1"/>
  </cols>
  <sheetData>
    <row r="1" spans="1:17" ht="21" x14ac:dyDescent="0.35">
      <c r="A1" s="319" t="s">
        <v>113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190</v>
      </c>
      <c r="P2" s="212" t="s">
        <v>191</v>
      </c>
      <c r="Q2" s="213">
        <v>150638.46</v>
      </c>
    </row>
    <row r="3" spans="1:17" ht="15" customHeight="1" x14ac:dyDescent="0.25">
      <c r="A3" s="218" t="s">
        <v>139</v>
      </c>
      <c r="B3" s="212" t="s">
        <v>140</v>
      </c>
      <c r="C3" s="212">
        <v>5</v>
      </c>
      <c r="D3" s="213">
        <v>461.5</v>
      </c>
      <c r="E3" s="213">
        <v>2307.5</v>
      </c>
      <c r="F3" s="212">
        <v>5</v>
      </c>
      <c r="G3" s="213">
        <v>2307.5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752</v>
      </c>
      <c r="P3" s="212" t="s">
        <v>192</v>
      </c>
      <c r="Q3" s="213">
        <v>126602.8</v>
      </c>
    </row>
    <row r="4" spans="1:17" ht="15" customHeight="1" x14ac:dyDescent="0.25">
      <c r="A4" s="218" t="s">
        <v>141</v>
      </c>
      <c r="B4" s="212" t="s">
        <v>140</v>
      </c>
      <c r="C4" s="212">
        <v>5</v>
      </c>
      <c r="D4" s="213">
        <v>806</v>
      </c>
      <c r="E4" s="213">
        <v>4030</v>
      </c>
      <c r="F4" s="212">
        <v>5</v>
      </c>
      <c r="G4" s="213">
        <v>4030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193</v>
      </c>
      <c r="P4" s="212" t="s">
        <v>194</v>
      </c>
      <c r="Q4" s="212">
        <v>520</v>
      </c>
    </row>
    <row r="5" spans="1:17" ht="15" customHeight="1" x14ac:dyDescent="0.25">
      <c r="A5" s="218" t="s">
        <v>1352</v>
      </c>
      <c r="B5" s="212" t="s">
        <v>142</v>
      </c>
      <c r="C5" s="212">
        <v>1</v>
      </c>
      <c r="D5" s="213">
        <v>3950</v>
      </c>
      <c r="E5" s="213">
        <v>3950</v>
      </c>
      <c r="F5" s="212">
        <v>1</v>
      </c>
      <c r="G5" s="213">
        <v>3950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195</v>
      </c>
      <c r="P5" s="212" t="s">
        <v>191</v>
      </c>
      <c r="Q5" s="213">
        <v>74982.399999999994</v>
      </c>
    </row>
    <row r="6" spans="1:17" ht="15" customHeight="1" x14ac:dyDescent="0.25">
      <c r="A6" s="218" t="s">
        <v>1353</v>
      </c>
      <c r="B6" s="212" t="s">
        <v>142</v>
      </c>
      <c r="C6" s="212">
        <v>2</v>
      </c>
      <c r="D6" s="213">
        <v>3500</v>
      </c>
      <c r="E6" s="213">
        <v>7000</v>
      </c>
      <c r="F6" s="212">
        <v>2</v>
      </c>
      <c r="G6" s="213">
        <v>7000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Q6" s="264">
        <f>SUM(Q2:Q5)</f>
        <v>352743.66000000003</v>
      </c>
    </row>
    <row r="7" spans="1:17" x14ac:dyDescent="0.25">
      <c r="A7" s="212" t="s">
        <v>1354</v>
      </c>
      <c r="B7" s="212" t="s">
        <v>143</v>
      </c>
      <c r="C7" s="212">
        <v>3</v>
      </c>
      <c r="D7" s="213">
        <v>400</v>
      </c>
      <c r="E7" s="213">
        <v>1200</v>
      </c>
      <c r="F7" s="212">
        <v>3</v>
      </c>
      <c r="G7" s="213">
        <v>1200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O7" s="265" t="s">
        <v>199</v>
      </c>
      <c r="P7" s="267"/>
    </row>
    <row r="8" spans="1:17" x14ac:dyDescent="0.25">
      <c r="A8" s="212" t="s">
        <v>1355</v>
      </c>
      <c r="B8" s="212" t="s">
        <v>142</v>
      </c>
      <c r="C8" s="212">
        <v>1</v>
      </c>
      <c r="D8" s="213">
        <v>9534.7199999999993</v>
      </c>
      <c r="E8" s="213">
        <v>9534.7199999999993</v>
      </c>
      <c r="F8" s="212">
        <v>1</v>
      </c>
      <c r="G8" s="213">
        <v>9534.7199999999993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O8" s="212" t="s">
        <v>104</v>
      </c>
      <c r="P8" s="212" t="s">
        <v>3</v>
      </c>
    </row>
    <row r="9" spans="1:17" x14ac:dyDescent="0.25">
      <c r="A9" s="212" t="s">
        <v>1356</v>
      </c>
      <c r="B9" s="212" t="s">
        <v>140</v>
      </c>
      <c r="C9" s="212">
        <v>10</v>
      </c>
      <c r="D9" s="213">
        <v>50</v>
      </c>
      <c r="E9" s="213">
        <v>500</v>
      </c>
      <c r="F9" s="212">
        <v>10</v>
      </c>
      <c r="G9" s="213">
        <v>500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O9" s="213" t="s">
        <v>113</v>
      </c>
      <c r="P9" s="213">
        <v>279661.26</v>
      </c>
    </row>
    <row r="10" spans="1:17" x14ac:dyDescent="0.25">
      <c r="A10" s="212" t="s">
        <v>1357</v>
      </c>
      <c r="B10" s="212" t="s">
        <v>142</v>
      </c>
      <c r="C10" s="212">
        <v>3</v>
      </c>
      <c r="D10" s="212">
        <v>725</v>
      </c>
      <c r="E10" s="213">
        <v>2175</v>
      </c>
      <c r="F10" s="212">
        <v>1</v>
      </c>
      <c r="G10" s="213">
        <v>725</v>
      </c>
      <c r="H10" s="212">
        <v>2</v>
      </c>
      <c r="I10" s="213">
        <v>1450</v>
      </c>
      <c r="J10" s="212">
        <v>0</v>
      </c>
      <c r="K10" s="212">
        <v>0</v>
      </c>
      <c r="L10" s="212">
        <v>0</v>
      </c>
      <c r="M10" s="212">
        <v>0</v>
      </c>
      <c r="O10" s="213" t="s">
        <v>198</v>
      </c>
      <c r="P10" s="213">
        <v>73082.399999999994</v>
      </c>
    </row>
    <row r="11" spans="1:17" ht="30" x14ac:dyDescent="0.25">
      <c r="A11" s="218" t="s">
        <v>144</v>
      </c>
      <c r="B11" s="212" t="s">
        <v>143</v>
      </c>
      <c r="C11" s="212">
        <v>2</v>
      </c>
      <c r="D11" s="212">
        <v>785</v>
      </c>
      <c r="E11" s="213">
        <v>1570</v>
      </c>
      <c r="F11" s="212">
        <v>2</v>
      </c>
      <c r="G11" s="213">
        <v>1570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P11" s="268">
        <f>SUM(P9:P10)</f>
        <v>352743.66000000003</v>
      </c>
    </row>
    <row r="12" spans="1:17" ht="15.75" x14ac:dyDescent="0.25">
      <c r="A12" s="214" t="s">
        <v>1358</v>
      </c>
      <c r="B12" s="212" t="s">
        <v>140</v>
      </c>
      <c r="C12" s="212">
        <v>10</v>
      </c>
      <c r="D12" s="212">
        <v>180</v>
      </c>
      <c r="E12" s="213">
        <v>1800</v>
      </c>
      <c r="F12" s="212">
        <v>10</v>
      </c>
      <c r="G12" s="213">
        <v>1800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</row>
    <row r="13" spans="1:17" x14ac:dyDescent="0.25">
      <c r="A13" s="212" t="s">
        <v>1359</v>
      </c>
      <c r="B13" s="212" t="s">
        <v>143</v>
      </c>
      <c r="C13" s="212">
        <v>2</v>
      </c>
      <c r="D13" s="212">
        <v>67</v>
      </c>
      <c r="E13" s="213">
        <v>134</v>
      </c>
      <c r="F13" s="212">
        <v>2</v>
      </c>
      <c r="G13" s="213">
        <v>134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</row>
    <row r="14" spans="1:17" x14ac:dyDescent="0.25">
      <c r="A14" s="212" t="s">
        <v>1360</v>
      </c>
      <c r="B14" s="212" t="s">
        <v>142</v>
      </c>
      <c r="C14" s="212">
        <v>1</v>
      </c>
      <c r="D14" s="213">
        <v>5000</v>
      </c>
      <c r="E14" s="213">
        <v>5000</v>
      </c>
      <c r="F14" s="212">
        <v>1</v>
      </c>
      <c r="G14" s="213">
        <v>5000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</row>
    <row r="15" spans="1:17" x14ac:dyDescent="0.25">
      <c r="A15" s="212" t="s">
        <v>1361</v>
      </c>
      <c r="B15" s="212" t="s">
        <v>145</v>
      </c>
      <c r="C15" s="212">
        <v>20</v>
      </c>
      <c r="D15" s="213">
        <v>36</v>
      </c>
      <c r="E15" s="213">
        <v>720</v>
      </c>
      <c r="F15" s="212">
        <v>10</v>
      </c>
      <c r="G15" s="213">
        <v>360</v>
      </c>
      <c r="H15" s="212">
        <v>10</v>
      </c>
      <c r="I15" s="212">
        <v>360</v>
      </c>
      <c r="J15" s="212">
        <v>0</v>
      </c>
      <c r="K15" s="212">
        <v>0</v>
      </c>
      <c r="L15" s="212">
        <v>0</v>
      </c>
      <c r="M15" s="212">
        <v>0</v>
      </c>
    </row>
    <row r="16" spans="1:17" x14ac:dyDescent="0.25">
      <c r="A16" s="212" t="s">
        <v>1362</v>
      </c>
      <c r="B16" s="212" t="s">
        <v>145</v>
      </c>
      <c r="C16" s="212">
        <v>15</v>
      </c>
      <c r="D16" s="213">
        <v>40</v>
      </c>
      <c r="E16" s="213">
        <v>600</v>
      </c>
      <c r="F16" s="212">
        <v>15</v>
      </c>
      <c r="G16" s="213">
        <v>600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</row>
    <row r="17" spans="1:13" x14ac:dyDescent="0.25">
      <c r="A17" s="212" t="s">
        <v>146</v>
      </c>
      <c r="B17" s="212" t="s">
        <v>145</v>
      </c>
      <c r="C17" s="212">
        <v>33</v>
      </c>
      <c r="D17" s="212">
        <v>175</v>
      </c>
      <c r="E17" s="213">
        <v>5775</v>
      </c>
      <c r="F17" s="212">
        <v>25</v>
      </c>
      <c r="G17" s="213">
        <v>4375</v>
      </c>
      <c r="H17" s="212">
        <v>8</v>
      </c>
      <c r="I17" s="213">
        <v>1400</v>
      </c>
      <c r="J17" s="212">
        <v>0</v>
      </c>
      <c r="K17" s="212">
        <v>0</v>
      </c>
      <c r="L17" s="212">
        <v>0</v>
      </c>
      <c r="M17" s="212">
        <v>0</v>
      </c>
    </row>
    <row r="18" spans="1:13" x14ac:dyDescent="0.25">
      <c r="A18" s="212" t="s">
        <v>147</v>
      </c>
      <c r="B18" s="212" t="s">
        <v>145</v>
      </c>
      <c r="C18" s="212">
        <v>2</v>
      </c>
      <c r="D18" s="213">
        <v>453.96</v>
      </c>
      <c r="E18" s="213">
        <v>907.92</v>
      </c>
      <c r="F18" s="212">
        <v>2</v>
      </c>
      <c r="G18" s="213">
        <v>907.92</v>
      </c>
      <c r="H18" s="212">
        <v>0</v>
      </c>
      <c r="I18" s="213">
        <v>0</v>
      </c>
      <c r="J18" s="212">
        <v>0</v>
      </c>
      <c r="K18" s="212">
        <v>0</v>
      </c>
      <c r="L18" s="212">
        <v>0</v>
      </c>
      <c r="M18" s="212">
        <v>0</v>
      </c>
    </row>
    <row r="19" spans="1:13" x14ac:dyDescent="0.25">
      <c r="A19" s="212" t="s">
        <v>1363</v>
      </c>
      <c r="B19" s="212" t="s">
        <v>148</v>
      </c>
      <c r="C19" s="212">
        <v>14</v>
      </c>
      <c r="D19" s="212">
        <v>150</v>
      </c>
      <c r="E19" s="213">
        <v>2100</v>
      </c>
      <c r="F19" s="212">
        <v>10</v>
      </c>
      <c r="G19" s="213">
        <v>1500</v>
      </c>
      <c r="H19" s="212">
        <v>4</v>
      </c>
      <c r="I19" s="212">
        <v>600</v>
      </c>
      <c r="J19" s="212">
        <v>0</v>
      </c>
      <c r="K19" s="212">
        <v>0</v>
      </c>
      <c r="L19" s="212">
        <v>0</v>
      </c>
      <c r="M19" s="212">
        <v>0</v>
      </c>
    </row>
    <row r="20" spans="1:13" x14ac:dyDescent="0.25">
      <c r="A20" s="212" t="s">
        <v>1364</v>
      </c>
      <c r="B20" s="212" t="s">
        <v>148</v>
      </c>
      <c r="C20" s="212">
        <v>10</v>
      </c>
      <c r="D20" s="212">
        <v>145</v>
      </c>
      <c r="E20" s="213">
        <v>1450</v>
      </c>
      <c r="F20" s="212">
        <v>10</v>
      </c>
      <c r="G20" s="213">
        <v>1450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</row>
    <row r="21" spans="1:13" x14ac:dyDescent="0.25">
      <c r="A21" s="212" t="s">
        <v>1365</v>
      </c>
      <c r="B21" s="212" t="s">
        <v>145</v>
      </c>
      <c r="C21" s="212">
        <v>10</v>
      </c>
      <c r="D21" s="212">
        <v>95</v>
      </c>
      <c r="E21" s="213">
        <v>950</v>
      </c>
      <c r="F21" s="212">
        <v>10</v>
      </c>
      <c r="G21" s="213">
        <v>950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</row>
    <row r="22" spans="1:13" x14ac:dyDescent="0.25">
      <c r="A22" s="212" t="s">
        <v>1366</v>
      </c>
      <c r="B22" s="212" t="s">
        <v>143</v>
      </c>
      <c r="C22" s="212">
        <v>4</v>
      </c>
      <c r="D22" s="213">
        <v>1975</v>
      </c>
      <c r="E22" s="213">
        <v>7900</v>
      </c>
      <c r="F22" s="212">
        <v>3</v>
      </c>
      <c r="G22" s="213">
        <v>5925</v>
      </c>
      <c r="H22" s="212">
        <v>1</v>
      </c>
      <c r="I22" s="213">
        <v>1975</v>
      </c>
      <c r="J22" s="212">
        <v>0</v>
      </c>
      <c r="K22" s="213">
        <v>0</v>
      </c>
      <c r="L22" s="212">
        <v>0</v>
      </c>
      <c r="M22" s="212">
        <v>0</v>
      </c>
    </row>
    <row r="23" spans="1:13" x14ac:dyDescent="0.25">
      <c r="A23" s="212" t="s">
        <v>1367</v>
      </c>
      <c r="B23" s="212" t="s">
        <v>143</v>
      </c>
      <c r="C23" s="212">
        <v>2</v>
      </c>
      <c r="D23" s="213">
        <v>1883</v>
      </c>
      <c r="E23" s="213">
        <v>3766</v>
      </c>
      <c r="F23" s="212">
        <v>0</v>
      </c>
      <c r="G23" s="213">
        <v>0</v>
      </c>
      <c r="H23" s="212">
        <v>2</v>
      </c>
      <c r="I23" s="213">
        <v>3766</v>
      </c>
      <c r="J23" s="212">
        <v>0</v>
      </c>
      <c r="K23" s="213">
        <v>0</v>
      </c>
      <c r="L23" s="212">
        <v>0</v>
      </c>
      <c r="M23" s="212">
        <v>0</v>
      </c>
    </row>
    <row r="24" spans="1:13" ht="30" x14ac:dyDescent="0.25">
      <c r="A24" s="218" t="s">
        <v>1368</v>
      </c>
      <c r="B24" s="212" t="s">
        <v>143</v>
      </c>
      <c r="C24" s="212">
        <v>3</v>
      </c>
      <c r="D24" s="213">
        <v>438</v>
      </c>
      <c r="E24" s="213">
        <v>1314</v>
      </c>
      <c r="F24" s="212">
        <v>3</v>
      </c>
      <c r="G24" s="213">
        <v>1314</v>
      </c>
      <c r="H24" s="212">
        <v>0</v>
      </c>
      <c r="I24" s="213">
        <v>0</v>
      </c>
      <c r="J24" s="212">
        <v>0</v>
      </c>
      <c r="K24" s="213">
        <v>0</v>
      </c>
      <c r="L24" s="212">
        <v>0</v>
      </c>
      <c r="M24" s="212">
        <v>0</v>
      </c>
    </row>
    <row r="25" spans="1:13" x14ac:dyDescent="0.25">
      <c r="A25" s="212" t="s">
        <v>1369</v>
      </c>
      <c r="B25" s="212" t="s">
        <v>145</v>
      </c>
      <c r="C25" s="212">
        <v>2</v>
      </c>
      <c r="D25" s="212">
        <v>25</v>
      </c>
      <c r="E25" s="213">
        <v>50</v>
      </c>
      <c r="F25" s="212">
        <v>2</v>
      </c>
      <c r="G25" s="213">
        <v>50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</row>
    <row r="26" spans="1:13" x14ac:dyDescent="0.25">
      <c r="A26" s="212" t="s">
        <v>149</v>
      </c>
      <c r="B26" s="212" t="s">
        <v>145</v>
      </c>
      <c r="C26" s="212">
        <v>2</v>
      </c>
      <c r="D26" s="213">
        <v>2598.84</v>
      </c>
      <c r="E26" s="213">
        <v>5197.68</v>
      </c>
      <c r="F26" s="212">
        <v>2</v>
      </c>
      <c r="G26" s="213">
        <v>5197.68</v>
      </c>
      <c r="H26" s="212">
        <v>0</v>
      </c>
      <c r="I26" s="213">
        <v>0</v>
      </c>
      <c r="J26" s="212">
        <v>0</v>
      </c>
      <c r="K26" s="213">
        <v>0</v>
      </c>
      <c r="L26" s="212">
        <v>0</v>
      </c>
      <c r="M26" s="212">
        <v>0</v>
      </c>
    </row>
    <row r="27" spans="1:13" x14ac:dyDescent="0.25">
      <c r="A27" s="212" t="s">
        <v>1370</v>
      </c>
      <c r="B27" s="212" t="s">
        <v>143</v>
      </c>
      <c r="C27" s="212">
        <v>6</v>
      </c>
      <c r="D27" s="213">
        <v>55</v>
      </c>
      <c r="E27" s="213">
        <v>330</v>
      </c>
      <c r="F27" s="212">
        <v>0</v>
      </c>
      <c r="G27" s="213">
        <v>0</v>
      </c>
      <c r="H27" s="212">
        <v>6</v>
      </c>
      <c r="I27" s="212">
        <v>330</v>
      </c>
      <c r="J27" s="212">
        <v>0</v>
      </c>
      <c r="K27" s="213">
        <v>0</v>
      </c>
      <c r="L27" s="212">
        <v>0</v>
      </c>
      <c r="M27" s="212">
        <v>0</v>
      </c>
    </row>
    <row r="28" spans="1:13" x14ac:dyDescent="0.25">
      <c r="A28" s="212" t="s">
        <v>1371</v>
      </c>
      <c r="B28" s="212" t="s">
        <v>145</v>
      </c>
      <c r="C28" s="212">
        <v>2</v>
      </c>
      <c r="D28" s="213">
        <v>1850</v>
      </c>
      <c r="E28" s="213">
        <v>3700</v>
      </c>
      <c r="F28" s="212">
        <v>0</v>
      </c>
      <c r="G28" s="213">
        <v>0</v>
      </c>
      <c r="H28" s="212">
        <v>2</v>
      </c>
      <c r="I28" s="213">
        <v>3700</v>
      </c>
      <c r="J28" s="212">
        <v>0</v>
      </c>
      <c r="K28" s="212">
        <v>0</v>
      </c>
      <c r="L28" s="212">
        <v>0</v>
      </c>
      <c r="M28" s="212">
        <v>0</v>
      </c>
    </row>
    <row r="29" spans="1:13" x14ac:dyDescent="0.25">
      <c r="A29" s="212" t="s">
        <v>1372</v>
      </c>
      <c r="B29" s="212" t="s">
        <v>145</v>
      </c>
      <c r="C29" s="212">
        <v>2</v>
      </c>
      <c r="D29" s="213">
        <v>880</v>
      </c>
      <c r="E29" s="213">
        <v>1760</v>
      </c>
      <c r="F29" s="212">
        <v>2</v>
      </c>
      <c r="G29" s="213">
        <v>1760</v>
      </c>
      <c r="H29" s="212">
        <v>0</v>
      </c>
      <c r="I29" s="213">
        <v>0</v>
      </c>
      <c r="J29" s="212">
        <v>0</v>
      </c>
      <c r="K29" s="213">
        <v>0</v>
      </c>
      <c r="L29" s="212">
        <v>0</v>
      </c>
      <c r="M29" s="212">
        <v>0</v>
      </c>
    </row>
    <row r="30" spans="1:13" x14ac:dyDescent="0.25">
      <c r="A30" s="212" t="s">
        <v>1373</v>
      </c>
      <c r="B30" s="212" t="s">
        <v>150</v>
      </c>
      <c r="C30" s="212">
        <v>7</v>
      </c>
      <c r="D30" s="212">
        <v>240</v>
      </c>
      <c r="E30" s="213">
        <v>1680</v>
      </c>
      <c r="F30" s="212">
        <v>0</v>
      </c>
      <c r="G30" s="213">
        <v>0</v>
      </c>
      <c r="H30" s="212">
        <v>7</v>
      </c>
      <c r="I30" s="213">
        <v>1680</v>
      </c>
      <c r="J30" s="212">
        <v>0</v>
      </c>
      <c r="K30" s="213">
        <v>0</v>
      </c>
      <c r="L30" s="212">
        <v>0</v>
      </c>
      <c r="M30" s="212">
        <v>0</v>
      </c>
    </row>
    <row r="31" spans="1:13" x14ac:dyDescent="0.25">
      <c r="A31" s="212" t="s">
        <v>1374</v>
      </c>
      <c r="B31" s="212" t="s">
        <v>143</v>
      </c>
      <c r="C31" s="212">
        <v>2</v>
      </c>
      <c r="D31" s="212">
        <v>900</v>
      </c>
      <c r="E31" s="213">
        <v>1800</v>
      </c>
      <c r="F31" s="212">
        <v>0</v>
      </c>
      <c r="G31" s="213">
        <v>0</v>
      </c>
      <c r="H31" s="212">
        <v>2</v>
      </c>
      <c r="I31" s="213">
        <v>1800</v>
      </c>
      <c r="J31" s="212">
        <v>0</v>
      </c>
      <c r="K31" s="213">
        <v>0</v>
      </c>
      <c r="L31" s="212">
        <v>0</v>
      </c>
      <c r="M31" s="212">
        <v>0</v>
      </c>
    </row>
    <row r="32" spans="1:13" x14ac:dyDescent="0.25">
      <c r="A32" s="212" t="s">
        <v>1375</v>
      </c>
      <c r="B32" s="212" t="s">
        <v>142</v>
      </c>
      <c r="C32" s="212">
        <v>1</v>
      </c>
      <c r="D32" s="212">
        <v>295</v>
      </c>
      <c r="E32" s="213">
        <v>295</v>
      </c>
      <c r="F32" s="212">
        <v>0</v>
      </c>
      <c r="G32" s="213">
        <v>0</v>
      </c>
      <c r="H32" s="212">
        <v>1</v>
      </c>
      <c r="I32" s="213">
        <v>295</v>
      </c>
      <c r="J32" s="212">
        <v>0</v>
      </c>
      <c r="K32" s="213">
        <v>0</v>
      </c>
      <c r="L32" s="212">
        <v>0</v>
      </c>
      <c r="M32" s="212">
        <v>0</v>
      </c>
    </row>
    <row r="33" spans="1:13" x14ac:dyDescent="0.25">
      <c r="A33" s="212" t="s">
        <v>1376</v>
      </c>
      <c r="B33" s="212" t="s">
        <v>151</v>
      </c>
      <c r="C33" s="212">
        <v>6</v>
      </c>
      <c r="D33" s="212">
        <v>95</v>
      </c>
      <c r="E33" s="213">
        <v>570</v>
      </c>
      <c r="F33" s="212">
        <v>2</v>
      </c>
      <c r="G33" s="213">
        <v>190</v>
      </c>
      <c r="H33" s="212">
        <v>4</v>
      </c>
      <c r="I33" s="212">
        <v>380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2" t="s">
        <v>1377</v>
      </c>
      <c r="B34" s="212" t="s">
        <v>142</v>
      </c>
      <c r="C34" s="212">
        <v>2</v>
      </c>
      <c r="D34" s="212">
        <v>890</v>
      </c>
      <c r="E34" s="213">
        <v>1780</v>
      </c>
      <c r="F34" s="212">
        <v>2</v>
      </c>
      <c r="G34" s="213">
        <v>1780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</row>
    <row r="35" spans="1:13" x14ac:dyDescent="0.25">
      <c r="A35" s="212" t="s">
        <v>1378</v>
      </c>
      <c r="B35" s="212" t="s">
        <v>142</v>
      </c>
      <c r="C35" s="212">
        <v>5</v>
      </c>
      <c r="D35" s="213">
        <v>2100</v>
      </c>
      <c r="E35" s="213">
        <v>10500</v>
      </c>
      <c r="F35" s="212">
        <v>1</v>
      </c>
      <c r="G35" s="213">
        <v>2100</v>
      </c>
      <c r="H35" s="212">
        <v>4</v>
      </c>
      <c r="I35" s="213">
        <v>8400</v>
      </c>
      <c r="J35" s="212">
        <v>0</v>
      </c>
      <c r="K35" s="212">
        <v>0</v>
      </c>
      <c r="L35" s="212">
        <v>0</v>
      </c>
      <c r="M35" s="212">
        <v>0</v>
      </c>
    </row>
    <row r="36" spans="1:13" x14ac:dyDescent="0.25">
      <c r="A36" s="212" t="s">
        <v>1379</v>
      </c>
      <c r="B36" s="212" t="s">
        <v>152</v>
      </c>
      <c r="C36" s="212">
        <v>2</v>
      </c>
      <c r="D36" s="213">
        <v>2050</v>
      </c>
      <c r="E36" s="213">
        <v>4100</v>
      </c>
      <c r="F36" s="212">
        <v>1</v>
      </c>
      <c r="G36" s="213">
        <v>2050</v>
      </c>
      <c r="H36" s="212">
        <v>1</v>
      </c>
      <c r="I36" s="213">
        <v>2050</v>
      </c>
      <c r="J36" s="212">
        <v>0</v>
      </c>
      <c r="K36" s="213">
        <v>0</v>
      </c>
      <c r="L36" s="212">
        <v>0</v>
      </c>
      <c r="M36" s="212">
        <v>0</v>
      </c>
    </row>
    <row r="37" spans="1:13" x14ac:dyDescent="0.25">
      <c r="A37" s="212" t="s">
        <v>1380</v>
      </c>
      <c r="B37" s="212" t="s">
        <v>143</v>
      </c>
      <c r="C37" s="212">
        <v>5</v>
      </c>
      <c r="D37" s="213">
        <v>56.68</v>
      </c>
      <c r="E37" s="213">
        <v>283.39999999999998</v>
      </c>
      <c r="F37" s="212">
        <v>5</v>
      </c>
      <c r="G37" s="213">
        <v>283.39999999999998</v>
      </c>
      <c r="H37" s="212">
        <v>0</v>
      </c>
      <c r="I37" s="213">
        <v>0</v>
      </c>
      <c r="J37" s="212">
        <v>0</v>
      </c>
      <c r="K37" s="212">
        <v>0</v>
      </c>
      <c r="L37" s="212">
        <v>0</v>
      </c>
      <c r="M37" s="212">
        <v>0</v>
      </c>
    </row>
    <row r="38" spans="1:13" x14ac:dyDescent="0.25">
      <c r="A38" s="212" t="s">
        <v>1381</v>
      </c>
      <c r="B38" s="212" t="s">
        <v>153</v>
      </c>
      <c r="C38" s="212">
        <v>34</v>
      </c>
      <c r="D38" s="212">
        <v>413</v>
      </c>
      <c r="E38" s="213">
        <v>14042</v>
      </c>
      <c r="F38" s="212">
        <v>20</v>
      </c>
      <c r="G38" s="213">
        <v>8260</v>
      </c>
      <c r="H38" s="212">
        <v>0</v>
      </c>
      <c r="I38" s="212">
        <v>0</v>
      </c>
      <c r="J38" s="212">
        <v>14</v>
      </c>
      <c r="K38" s="213">
        <v>5782</v>
      </c>
      <c r="L38" s="212">
        <v>0</v>
      </c>
      <c r="M38" s="212">
        <v>0</v>
      </c>
    </row>
    <row r="39" spans="1:13" x14ac:dyDescent="0.25">
      <c r="A39" s="212" t="s">
        <v>1382</v>
      </c>
      <c r="B39" s="212" t="s">
        <v>153</v>
      </c>
      <c r="C39" s="212">
        <v>10</v>
      </c>
      <c r="D39" s="213">
        <v>413</v>
      </c>
      <c r="E39" s="213">
        <v>4130</v>
      </c>
      <c r="F39" s="212">
        <v>5</v>
      </c>
      <c r="G39" s="213">
        <v>2065</v>
      </c>
      <c r="H39" s="212">
        <v>0</v>
      </c>
      <c r="I39" s="212">
        <v>0</v>
      </c>
      <c r="J39" s="212">
        <v>5</v>
      </c>
      <c r="K39" s="213">
        <v>2065</v>
      </c>
      <c r="L39" s="212">
        <v>0</v>
      </c>
      <c r="M39" s="212">
        <v>0</v>
      </c>
    </row>
    <row r="40" spans="1:13" x14ac:dyDescent="0.25">
      <c r="A40" s="212" t="s">
        <v>1383</v>
      </c>
      <c r="B40" s="212" t="s">
        <v>153</v>
      </c>
      <c r="C40" s="212">
        <v>10</v>
      </c>
      <c r="D40" s="213">
        <v>413</v>
      </c>
      <c r="E40" s="213">
        <v>4130</v>
      </c>
      <c r="F40" s="212">
        <v>5</v>
      </c>
      <c r="G40" s="213">
        <v>2065</v>
      </c>
      <c r="H40" s="212">
        <v>0</v>
      </c>
      <c r="I40" s="213">
        <v>0</v>
      </c>
      <c r="J40" s="212">
        <v>5</v>
      </c>
      <c r="K40" s="213">
        <v>2065</v>
      </c>
      <c r="L40" s="212">
        <v>0</v>
      </c>
      <c r="M40" s="212">
        <v>0</v>
      </c>
    </row>
    <row r="41" spans="1:13" x14ac:dyDescent="0.25">
      <c r="A41" s="212" t="s">
        <v>1384</v>
      </c>
      <c r="B41" s="212" t="s">
        <v>153</v>
      </c>
      <c r="C41" s="212">
        <v>10</v>
      </c>
      <c r="D41" s="212">
        <v>413</v>
      </c>
      <c r="E41" s="213">
        <v>4130</v>
      </c>
      <c r="F41" s="212">
        <v>5</v>
      </c>
      <c r="G41" s="213">
        <v>2065</v>
      </c>
      <c r="H41" s="212">
        <v>0</v>
      </c>
      <c r="I41" s="212">
        <v>0</v>
      </c>
      <c r="J41" s="212">
        <v>5</v>
      </c>
      <c r="K41" s="213">
        <v>2065</v>
      </c>
      <c r="L41" s="212">
        <v>0</v>
      </c>
      <c r="M41" s="212">
        <v>0</v>
      </c>
    </row>
    <row r="42" spans="1:13" x14ac:dyDescent="0.25">
      <c r="A42" s="212" t="s">
        <v>1385</v>
      </c>
      <c r="B42" s="212" t="s">
        <v>153</v>
      </c>
      <c r="C42" s="212">
        <v>3</v>
      </c>
      <c r="D42" s="212">
        <v>405.6</v>
      </c>
      <c r="E42" s="213">
        <v>1216.8</v>
      </c>
      <c r="F42" s="212">
        <v>3</v>
      </c>
      <c r="G42" s="213">
        <v>1216.8</v>
      </c>
      <c r="H42" s="212">
        <v>0</v>
      </c>
      <c r="I42" s="212">
        <v>0</v>
      </c>
      <c r="J42" s="212">
        <v>0</v>
      </c>
      <c r="K42" s="213">
        <v>0</v>
      </c>
      <c r="L42" s="212">
        <v>0</v>
      </c>
      <c r="M42" s="212">
        <v>0</v>
      </c>
    </row>
    <row r="43" spans="1:13" x14ac:dyDescent="0.25">
      <c r="A43" s="212" t="s">
        <v>1386</v>
      </c>
      <c r="B43" s="212" t="s">
        <v>153</v>
      </c>
      <c r="C43" s="212">
        <v>15</v>
      </c>
      <c r="D43" s="212">
        <v>405.6</v>
      </c>
      <c r="E43" s="213">
        <v>6084</v>
      </c>
      <c r="F43" s="212">
        <v>15</v>
      </c>
      <c r="G43" s="213">
        <v>6084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</row>
    <row r="44" spans="1:13" x14ac:dyDescent="0.25">
      <c r="A44" s="212" t="s">
        <v>1387</v>
      </c>
      <c r="B44" s="212" t="s">
        <v>154</v>
      </c>
      <c r="C44" s="212">
        <v>73</v>
      </c>
      <c r="D44" s="212">
        <v>450</v>
      </c>
      <c r="E44" s="213">
        <v>32850</v>
      </c>
      <c r="F44" s="212">
        <v>40</v>
      </c>
      <c r="G44" s="213">
        <v>18000</v>
      </c>
      <c r="H44" s="212">
        <v>13</v>
      </c>
      <c r="I44" s="213">
        <v>5850</v>
      </c>
      <c r="J44" s="212">
        <v>20</v>
      </c>
      <c r="K44" s="213">
        <v>9000</v>
      </c>
      <c r="L44" s="212">
        <v>0</v>
      </c>
      <c r="M44" s="212">
        <v>0</v>
      </c>
    </row>
    <row r="45" spans="1:13" x14ac:dyDescent="0.25">
      <c r="A45" s="212" t="s">
        <v>1388</v>
      </c>
      <c r="B45" s="212" t="s">
        <v>154</v>
      </c>
      <c r="C45" s="212">
        <v>45</v>
      </c>
      <c r="D45" s="212">
        <v>450</v>
      </c>
      <c r="E45" s="213">
        <v>20250</v>
      </c>
      <c r="F45" s="212">
        <v>25</v>
      </c>
      <c r="G45" s="213">
        <v>11250</v>
      </c>
      <c r="H45" s="212">
        <v>12</v>
      </c>
      <c r="I45" s="213">
        <v>5400</v>
      </c>
      <c r="J45" s="212">
        <v>8</v>
      </c>
      <c r="K45" s="213">
        <v>3600</v>
      </c>
      <c r="L45" s="212">
        <v>0</v>
      </c>
      <c r="M45" s="212">
        <v>0</v>
      </c>
    </row>
    <row r="46" spans="1:13" x14ac:dyDescent="0.25">
      <c r="A46" s="212" t="s">
        <v>1389</v>
      </c>
      <c r="B46" s="212" t="s">
        <v>154</v>
      </c>
      <c r="C46" s="212">
        <v>45</v>
      </c>
      <c r="D46" s="212">
        <v>450</v>
      </c>
      <c r="E46" s="213">
        <v>20250</v>
      </c>
      <c r="F46" s="212">
        <v>25</v>
      </c>
      <c r="G46" s="213">
        <v>11250</v>
      </c>
      <c r="H46" s="212">
        <v>12</v>
      </c>
      <c r="I46" s="213">
        <v>5400</v>
      </c>
      <c r="J46" s="212">
        <v>8</v>
      </c>
      <c r="K46" s="213">
        <v>3600</v>
      </c>
      <c r="L46" s="212">
        <v>0</v>
      </c>
      <c r="M46" s="212">
        <v>0</v>
      </c>
    </row>
    <row r="47" spans="1:13" x14ac:dyDescent="0.25">
      <c r="A47" s="212" t="s">
        <v>1390</v>
      </c>
      <c r="B47" s="212" t="s">
        <v>154</v>
      </c>
      <c r="C47" s="212">
        <v>45</v>
      </c>
      <c r="D47" s="213">
        <v>450</v>
      </c>
      <c r="E47" s="213">
        <v>20250</v>
      </c>
      <c r="F47" s="212">
        <v>25</v>
      </c>
      <c r="G47" s="213">
        <v>11250</v>
      </c>
      <c r="H47" s="212">
        <v>12</v>
      </c>
      <c r="I47" s="213">
        <v>5400</v>
      </c>
      <c r="J47" s="212">
        <v>8</v>
      </c>
      <c r="K47" s="213">
        <v>3600</v>
      </c>
      <c r="L47" s="212">
        <v>0</v>
      </c>
      <c r="M47" s="212">
        <v>0</v>
      </c>
    </row>
    <row r="48" spans="1:13" x14ac:dyDescent="0.25">
      <c r="A48" s="212" t="s">
        <v>1391</v>
      </c>
      <c r="B48" s="212" t="s">
        <v>152</v>
      </c>
      <c r="C48" s="212">
        <v>2</v>
      </c>
      <c r="D48" s="212">
        <v>950</v>
      </c>
      <c r="E48" s="213">
        <v>1900</v>
      </c>
      <c r="F48" s="212">
        <v>2</v>
      </c>
      <c r="G48" s="213">
        <v>1900</v>
      </c>
      <c r="H48" s="212">
        <v>0</v>
      </c>
      <c r="I48" s="213">
        <v>0</v>
      </c>
      <c r="J48" s="212">
        <v>0</v>
      </c>
      <c r="K48" s="213">
        <v>0</v>
      </c>
      <c r="L48" s="212">
        <v>0</v>
      </c>
      <c r="M48" s="212">
        <v>0</v>
      </c>
    </row>
    <row r="49" spans="1:13" x14ac:dyDescent="0.25">
      <c r="A49" s="212" t="s">
        <v>1392</v>
      </c>
      <c r="B49" s="212" t="s">
        <v>140</v>
      </c>
      <c r="C49" s="212">
        <v>27</v>
      </c>
      <c r="D49" s="212">
        <v>80</v>
      </c>
      <c r="E49" s="213">
        <v>2160</v>
      </c>
      <c r="F49" s="212">
        <v>5</v>
      </c>
      <c r="G49" s="213">
        <v>400</v>
      </c>
      <c r="H49" s="212">
        <v>22</v>
      </c>
      <c r="I49" s="213">
        <v>1760</v>
      </c>
      <c r="J49" s="212">
        <v>0</v>
      </c>
      <c r="K49" s="212">
        <v>0</v>
      </c>
      <c r="L49" s="212">
        <v>0</v>
      </c>
      <c r="M49" s="212">
        <v>0</v>
      </c>
    </row>
    <row r="50" spans="1:13" x14ac:dyDescent="0.25">
      <c r="A50" s="212" t="s">
        <v>1393</v>
      </c>
      <c r="B50" s="212" t="s">
        <v>140</v>
      </c>
      <c r="C50" s="212">
        <v>5</v>
      </c>
      <c r="D50" s="212">
        <v>95</v>
      </c>
      <c r="E50" s="213">
        <v>475</v>
      </c>
      <c r="F50" s="212">
        <v>5</v>
      </c>
      <c r="G50" s="213">
        <v>475</v>
      </c>
      <c r="H50" s="212">
        <v>0</v>
      </c>
      <c r="I50" s="213">
        <v>0</v>
      </c>
      <c r="J50" s="212">
        <v>0</v>
      </c>
      <c r="K50" s="213">
        <v>0</v>
      </c>
      <c r="L50" s="212">
        <v>0</v>
      </c>
      <c r="M50" s="212">
        <v>0</v>
      </c>
    </row>
    <row r="51" spans="1:13" x14ac:dyDescent="0.25">
      <c r="A51" s="212" t="s">
        <v>1394</v>
      </c>
      <c r="B51" s="212" t="s">
        <v>145</v>
      </c>
      <c r="C51" s="212">
        <v>5</v>
      </c>
      <c r="D51" s="212">
        <v>137</v>
      </c>
      <c r="E51" s="213">
        <v>685</v>
      </c>
      <c r="F51" s="212">
        <v>5</v>
      </c>
      <c r="G51" s="213">
        <v>685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</row>
    <row r="52" spans="1:13" x14ac:dyDescent="0.25">
      <c r="A52" s="212" t="s">
        <v>1395</v>
      </c>
      <c r="B52" s="212" t="s">
        <v>145</v>
      </c>
      <c r="C52" s="212">
        <v>4</v>
      </c>
      <c r="D52" s="213">
        <v>57</v>
      </c>
      <c r="E52" s="213">
        <v>228</v>
      </c>
      <c r="F52" s="212">
        <v>2</v>
      </c>
      <c r="G52" s="213">
        <v>114</v>
      </c>
      <c r="H52" s="212">
        <v>2</v>
      </c>
      <c r="I52" s="212">
        <v>114</v>
      </c>
      <c r="J52" s="212">
        <v>0</v>
      </c>
      <c r="K52" s="212">
        <v>0</v>
      </c>
      <c r="L52" s="212">
        <v>0</v>
      </c>
      <c r="M52" s="212">
        <v>0</v>
      </c>
    </row>
    <row r="53" spans="1:13" x14ac:dyDescent="0.25">
      <c r="A53" s="212" t="s">
        <v>1396</v>
      </c>
      <c r="B53" s="212" t="s">
        <v>145</v>
      </c>
      <c r="C53" s="212">
        <v>17</v>
      </c>
      <c r="D53" s="212">
        <v>57</v>
      </c>
      <c r="E53" s="213">
        <v>969</v>
      </c>
      <c r="F53" s="212">
        <v>5</v>
      </c>
      <c r="G53" s="213">
        <v>285</v>
      </c>
      <c r="H53" s="212">
        <v>12</v>
      </c>
      <c r="I53" s="213">
        <v>684</v>
      </c>
      <c r="J53" s="212">
        <v>0</v>
      </c>
      <c r="K53" s="213">
        <v>0</v>
      </c>
      <c r="L53" s="212">
        <v>0</v>
      </c>
      <c r="M53" s="212">
        <v>0</v>
      </c>
    </row>
    <row r="54" spans="1:13" x14ac:dyDescent="0.25">
      <c r="A54" s="212" t="s">
        <v>1397</v>
      </c>
      <c r="B54" s="212" t="s">
        <v>145</v>
      </c>
      <c r="C54" s="212">
        <v>4</v>
      </c>
      <c r="D54" s="212">
        <v>57</v>
      </c>
      <c r="E54" s="213">
        <v>228</v>
      </c>
      <c r="F54" s="212">
        <v>0</v>
      </c>
      <c r="G54" s="213">
        <v>0</v>
      </c>
      <c r="H54" s="212">
        <v>4</v>
      </c>
      <c r="I54" s="212">
        <v>228</v>
      </c>
      <c r="J54" s="212">
        <v>0</v>
      </c>
      <c r="K54" s="212">
        <v>0</v>
      </c>
      <c r="L54" s="212">
        <v>0</v>
      </c>
      <c r="M54" s="212">
        <v>0</v>
      </c>
    </row>
    <row r="55" spans="1:13" x14ac:dyDescent="0.25">
      <c r="A55" s="212" t="s">
        <v>1398</v>
      </c>
      <c r="B55" s="212" t="s">
        <v>145</v>
      </c>
      <c r="C55" s="212">
        <v>2</v>
      </c>
      <c r="D55" s="212">
        <v>67</v>
      </c>
      <c r="E55" s="213">
        <v>134</v>
      </c>
      <c r="F55" s="212">
        <v>2</v>
      </c>
      <c r="G55" s="212">
        <v>134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</row>
    <row r="56" spans="1:13" x14ac:dyDescent="0.25">
      <c r="A56" s="212" t="s">
        <v>1399</v>
      </c>
      <c r="B56" s="212" t="s">
        <v>142</v>
      </c>
      <c r="C56" s="212">
        <v>2</v>
      </c>
      <c r="D56" s="213">
        <v>373</v>
      </c>
      <c r="E56" s="213">
        <v>746</v>
      </c>
      <c r="F56" s="212">
        <v>2</v>
      </c>
      <c r="G56" s="213">
        <v>746</v>
      </c>
      <c r="H56" s="212">
        <v>0</v>
      </c>
      <c r="I56" s="213">
        <v>0</v>
      </c>
      <c r="J56" s="212">
        <v>0</v>
      </c>
      <c r="K56" s="212">
        <v>0</v>
      </c>
      <c r="L56" s="212">
        <v>0</v>
      </c>
      <c r="M56" s="212">
        <v>0</v>
      </c>
    </row>
    <row r="57" spans="1:13" x14ac:dyDescent="0.25">
      <c r="A57" s="212" t="s">
        <v>155</v>
      </c>
      <c r="B57" s="212" t="s">
        <v>142</v>
      </c>
      <c r="C57" s="212">
        <v>1</v>
      </c>
      <c r="D57" s="212">
        <v>520</v>
      </c>
      <c r="E57" s="213">
        <v>520</v>
      </c>
      <c r="F57" s="212">
        <v>1</v>
      </c>
      <c r="G57" s="213">
        <v>520</v>
      </c>
      <c r="H57" s="212">
        <v>0</v>
      </c>
      <c r="I57" s="212">
        <v>0</v>
      </c>
      <c r="J57" s="212">
        <v>0</v>
      </c>
      <c r="K57" s="213">
        <v>0</v>
      </c>
      <c r="L57" s="212">
        <v>0</v>
      </c>
      <c r="M57" s="212">
        <v>0</v>
      </c>
    </row>
    <row r="58" spans="1:13" x14ac:dyDescent="0.25">
      <c r="A58" s="212" t="s">
        <v>1400</v>
      </c>
      <c r="B58" s="212" t="s">
        <v>156</v>
      </c>
      <c r="C58" s="212">
        <v>5</v>
      </c>
      <c r="D58" s="212">
        <v>37.06</v>
      </c>
      <c r="E58" s="213">
        <v>185.3</v>
      </c>
      <c r="F58" s="212">
        <v>5</v>
      </c>
      <c r="G58" s="213">
        <v>185.3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</row>
    <row r="59" spans="1:13" x14ac:dyDescent="0.25">
      <c r="A59" s="218" t="s">
        <v>1400</v>
      </c>
      <c r="B59" s="212" t="s">
        <v>156</v>
      </c>
      <c r="C59" s="212">
        <v>9</v>
      </c>
      <c r="D59" s="212">
        <v>37.06</v>
      </c>
      <c r="E59" s="213">
        <v>333.54</v>
      </c>
      <c r="F59" s="212">
        <v>5</v>
      </c>
      <c r="G59" s="213">
        <v>185.3</v>
      </c>
      <c r="H59" s="212">
        <v>4</v>
      </c>
      <c r="I59" s="213">
        <v>148.24</v>
      </c>
      <c r="J59" s="212">
        <v>0</v>
      </c>
      <c r="K59" s="213">
        <v>0</v>
      </c>
      <c r="L59" s="212">
        <v>0</v>
      </c>
      <c r="M59" s="212">
        <v>0</v>
      </c>
    </row>
    <row r="60" spans="1:13" ht="30" x14ac:dyDescent="0.25">
      <c r="A60" s="218" t="s">
        <v>1401</v>
      </c>
      <c r="B60" s="212" t="s">
        <v>143</v>
      </c>
      <c r="C60" s="212">
        <v>2</v>
      </c>
      <c r="D60" s="212">
        <v>37</v>
      </c>
      <c r="E60" s="213">
        <v>74</v>
      </c>
      <c r="F60" s="212">
        <v>2</v>
      </c>
      <c r="G60" s="213">
        <v>74</v>
      </c>
      <c r="H60" s="212">
        <v>0</v>
      </c>
      <c r="I60" s="213">
        <v>0</v>
      </c>
      <c r="J60" s="212">
        <v>0</v>
      </c>
      <c r="K60" s="212">
        <v>0</v>
      </c>
      <c r="L60" s="212">
        <v>0</v>
      </c>
      <c r="M60" s="212">
        <v>0</v>
      </c>
    </row>
    <row r="61" spans="1:13" x14ac:dyDescent="0.25">
      <c r="A61" s="212" t="s">
        <v>1402</v>
      </c>
      <c r="B61" s="212" t="s">
        <v>157</v>
      </c>
      <c r="C61" s="212">
        <v>112</v>
      </c>
      <c r="D61" s="212">
        <v>220</v>
      </c>
      <c r="E61" s="213">
        <v>24640</v>
      </c>
      <c r="F61" s="212">
        <v>70</v>
      </c>
      <c r="G61" s="213">
        <v>15400</v>
      </c>
      <c r="H61" s="212">
        <v>12</v>
      </c>
      <c r="I61" s="213">
        <v>2640</v>
      </c>
      <c r="J61" s="212">
        <v>30</v>
      </c>
      <c r="K61" s="213">
        <v>6600</v>
      </c>
      <c r="L61" s="212">
        <v>0</v>
      </c>
      <c r="M61" s="212">
        <v>0</v>
      </c>
    </row>
    <row r="62" spans="1:13" x14ac:dyDescent="0.25">
      <c r="A62" s="212" t="s">
        <v>1403</v>
      </c>
      <c r="B62" s="212" t="s">
        <v>157</v>
      </c>
      <c r="C62" s="212">
        <v>128</v>
      </c>
      <c r="D62" s="212">
        <v>230</v>
      </c>
      <c r="E62" s="213">
        <v>29440</v>
      </c>
      <c r="F62" s="212">
        <v>70</v>
      </c>
      <c r="G62" s="213">
        <v>16100</v>
      </c>
      <c r="H62" s="212">
        <v>8</v>
      </c>
      <c r="I62" s="213">
        <v>1840</v>
      </c>
      <c r="J62" s="212">
        <v>50</v>
      </c>
      <c r="K62" s="213">
        <v>11500</v>
      </c>
      <c r="L62" s="212">
        <v>0</v>
      </c>
      <c r="M62" s="212">
        <v>0</v>
      </c>
    </row>
    <row r="63" spans="1:13" x14ac:dyDescent="0.25">
      <c r="A63" s="212" t="s">
        <v>1404</v>
      </c>
      <c r="B63" s="212" t="s">
        <v>140</v>
      </c>
      <c r="C63" s="212">
        <v>64</v>
      </c>
      <c r="D63" s="212">
        <v>180</v>
      </c>
      <c r="E63" s="213">
        <v>11520</v>
      </c>
      <c r="F63" s="212">
        <v>34</v>
      </c>
      <c r="G63" s="213">
        <v>6120</v>
      </c>
      <c r="H63" s="212">
        <v>30</v>
      </c>
      <c r="I63" s="213">
        <v>5400</v>
      </c>
      <c r="J63" s="212">
        <v>0</v>
      </c>
      <c r="K63" s="213">
        <v>0</v>
      </c>
      <c r="L63" s="212">
        <v>0</v>
      </c>
      <c r="M63" s="212">
        <v>0</v>
      </c>
    </row>
    <row r="64" spans="1:13" x14ac:dyDescent="0.25">
      <c r="A64" s="212" t="s">
        <v>1405</v>
      </c>
      <c r="B64" s="212" t="s">
        <v>143</v>
      </c>
      <c r="C64" s="212">
        <v>2</v>
      </c>
      <c r="D64" s="212">
        <v>500</v>
      </c>
      <c r="E64" s="213">
        <v>1000</v>
      </c>
      <c r="F64" s="212">
        <v>2</v>
      </c>
      <c r="G64" s="213">
        <v>1000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</row>
    <row r="65" spans="1:13" x14ac:dyDescent="0.25">
      <c r="A65" s="218" t="s">
        <v>1406</v>
      </c>
      <c r="B65" s="212" t="s">
        <v>145</v>
      </c>
      <c r="C65" s="212">
        <v>5</v>
      </c>
      <c r="D65" s="213">
        <v>650</v>
      </c>
      <c r="E65" s="213">
        <v>3250</v>
      </c>
      <c r="F65" s="212">
        <v>1</v>
      </c>
      <c r="G65" s="213">
        <v>650</v>
      </c>
      <c r="H65" s="212">
        <v>4</v>
      </c>
      <c r="I65" s="213">
        <v>2600</v>
      </c>
      <c r="J65" s="212">
        <v>0</v>
      </c>
      <c r="K65" s="212">
        <v>0</v>
      </c>
      <c r="L65" s="212">
        <v>0</v>
      </c>
      <c r="M65" s="212">
        <v>0</v>
      </c>
    </row>
    <row r="66" spans="1:13" x14ac:dyDescent="0.25">
      <c r="A66" s="212" t="s">
        <v>1407</v>
      </c>
      <c r="B66" s="212" t="s">
        <v>140</v>
      </c>
      <c r="C66" s="212">
        <v>37</v>
      </c>
      <c r="D66" s="212">
        <v>120</v>
      </c>
      <c r="E66" s="213">
        <v>4440</v>
      </c>
      <c r="F66" s="212">
        <v>25</v>
      </c>
      <c r="G66" s="213">
        <v>3000</v>
      </c>
      <c r="H66" s="212">
        <v>12</v>
      </c>
      <c r="I66" s="213">
        <v>1440</v>
      </c>
      <c r="J66" s="212">
        <v>0</v>
      </c>
      <c r="K66" s="212">
        <v>0</v>
      </c>
      <c r="L66" s="212">
        <v>0</v>
      </c>
      <c r="M66" s="212">
        <v>0</v>
      </c>
    </row>
    <row r="67" spans="1:13" x14ac:dyDescent="0.25">
      <c r="A67" s="212" t="s">
        <v>158</v>
      </c>
      <c r="B67" s="212" t="s">
        <v>142</v>
      </c>
      <c r="C67" s="212">
        <v>2</v>
      </c>
      <c r="D67" s="213">
        <v>10000</v>
      </c>
      <c r="E67" s="213">
        <v>20000</v>
      </c>
      <c r="F67" s="212">
        <v>0</v>
      </c>
      <c r="G67" s="213">
        <v>0</v>
      </c>
      <c r="H67" s="212">
        <v>2</v>
      </c>
      <c r="I67" s="213">
        <v>20000</v>
      </c>
      <c r="J67" s="212">
        <v>0</v>
      </c>
      <c r="K67" s="212">
        <v>0</v>
      </c>
      <c r="L67" s="212">
        <v>0</v>
      </c>
      <c r="M67" s="212">
        <v>0</v>
      </c>
    </row>
    <row r="68" spans="1:13" x14ac:dyDescent="0.25">
      <c r="A68" s="212" t="s">
        <v>1408</v>
      </c>
      <c r="B68" s="212" t="s">
        <v>145</v>
      </c>
      <c r="C68" s="212">
        <v>2</v>
      </c>
      <c r="D68" s="212">
        <v>331</v>
      </c>
      <c r="E68" s="213">
        <v>662</v>
      </c>
      <c r="F68" s="212">
        <v>0</v>
      </c>
      <c r="G68" s="212">
        <v>0</v>
      </c>
      <c r="H68" s="212">
        <v>2</v>
      </c>
      <c r="I68" s="212">
        <v>662</v>
      </c>
      <c r="J68" s="212">
        <v>0</v>
      </c>
      <c r="K68" s="212">
        <v>0</v>
      </c>
      <c r="L68" s="212">
        <v>0</v>
      </c>
      <c r="M68" s="212">
        <v>0</v>
      </c>
    </row>
    <row r="69" spans="1:13" x14ac:dyDescent="0.25">
      <c r="A69" s="212" t="s">
        <v>1409</v>
      </c>
      <c r="B69" s="212" t="s">
        <v>143</v>
      </c>
      <c r="C69" s="212">
        <v>10</v>
      </c>
      <c r="D69" s="212">
        <v>35</v>
      </c>
      <c r="E69" s="213">
        <v>350</v>
      </c>
      <c r="F69" s="212">
        <v>3</v>
      </c>
      <c r="G69" s="213">
        <v>105</v>
      </c>
      <c r="H69" s="212">
        <v>7</v>
      </c>
      <c r="I69" s="212">
        <v>245</v>
      </c>
      <c r="J69" s="212">
        <v>0</v>
      </c>
      <c r="K69" s="213">
        <v>0</v>
      </c>
      <c r="L69" s="212">
        <v>0</v>
      </c>
      <c r="M69" s="212">
        <v>0</v>
      </c>
    </row>
    <row r="70" spans="1:13" ht="30" x14ac:dyDescent="0.25">
      <c r="A70" s="218" t="s">
        <v>1410</v>
      </c>
      <c r="B70" s="212" t="s">
        <v>157</v>
      </c>
      <c r="C70" s="212">
        <v>2</v>
      </c>
      <c r="D70" s="213">
        <v>1200</v>
      </c>
      <c r="E70" s="213">
        <v>2400</v>
      </c>
      <c r="F70" s="212">
        <v>2</v>
      </c>
      <c r="G70" s="213">
        <v>2400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</row>
    <row r="71" spans="1:13" ht="30" x14ac:dyDescent="0.25">
      <c r="A71" s="218" t="s">
        <v>1411</v>
      </c>
      <c r="B71" s="212" t="s">
        <v>159</v>
      </c>
      <c r="C71" s="212">
        <v>4</v>
      </c>
      <c r="D71" s="212">
        <v>78</v>
      </c>
      <c r="E71" s="213">
        <v>312</v>
      </c>
      <c r="F71" s="212">
        <v>0</v>
      </c>
      <c r="G71" s="213">
        <v>0</v>
      </c>
      <c r="H71" s="212">
        <v>4</v>
      </c>
      <c r="I71" s="212">
        <v>312</v>
      </c>
      <c r="J71" s="212">
        <v>0</v>
      </c>
      <c r="K71" s="212">
        <v>0</v>
      </c>
      <c r="L71" s="212">
        <v>0</v>
      </c>
      <c r="M71" s="212">
        <v>0</v>
      </c>
    </row>
    <row r="72" spans="1:13" ht="30" x14ac:dyDescent="0.25">
      <c r="A72" s="218" t="s">
        <v>1412</v>
      </c>
      <c r="B72" s="212" t="s">
        <v>159</v>
      </c>
      <c r="C72" s="212">
        <v>3</v>
      </c>
      <c r="D72" s="212">
        <v>115</v>
      </c>
      <c r="E72" s="213">
        <v>345</v>
      </c>
      <c r="F72" s="212">
        <v>3</v>
      </c>
      <c r="G72" s="213">
        <v>345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</row>
    <row r="73" spans="1:13" x14ac:dyDescent="0.25">
      <c r="A73" s="212" t="s">
        <v>160</v>
      </c>
      <c r="B73" s="212" t="s">
        <v>145</v>
      </c>
      <c r="C73" s="212">
        <v>10</v>
      </c>
      <c r="D73" s="212">
        <v>48</v>
      </c>
      <c r="E73" s="213">
        <v>480</v>
      </c>
      <c r="F73" s="212">
        <v>10</v>
      </c>
      <c r="G73" s="213">
        <v>480</v>
      </c>
      <c r="H73" s="212">
        <v>0</v>
      </c>
      <c r="I73" s="213">
        <v>0</v>
      </c>
      <c r="J73" s="212">
        <v>0</v>
      </c>
      <c r="K73" s="212">
        <v>0</v>
      </c>
      <c r="L73" s="212">
        <v>0</v>
      </c>
      <c r="M73" s="212">
        <v>0</v>
      </c>
    </row>
    <row r="74" spans="1:13" x14ac:dyDescent="0.25">
      <c r="A74" s="212" t="s">
        <v>1413</v>
      </c>
      <c r="B74" s="212" t="s">
        <v>145</v>
      </c>
      <c r="C74" s="212">
        <v>10</v>
      </c>
      <c r="D74" s="212">
        <v>90</v>
      </c>
      <c r="E74" s="213">
        <v>900</v>
      </c>
      <c r="F74" s="212">
        <v>10</v>
      </c>
      <c r="G74" s="213">
        <v>900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</row>
    <row r="75" spans="1:13" x14ac:dyDescent="0.25">
      <c r="A75" s="212" t="s">
        <v>1414</v>
      </c>
      <c r="B75" s="212" t="s">
        <v>145</v>
      </c>
      <c r="C75" s="212">
        <v>4</v>
      </c>
      <c r="D75" s="212">
        <v>60</v>
      </c>
      <c r="E75" s="213">
        <v>240</v>
      </c>
      <c r="F75" s="212">
        <v>0</v>
      </c>
      <c r="G75" s="213">
        <v>0</v>
      </c>
      <c r="H75" s="212">
        <v>4</v>
      </c>
      <c r="I75" s="213">
        <v>240</v>
      </c>
      <c r="J75" s="212">
        <v>0</v>
      </c>
      <c r="K75" s="213">
        <v>0</v>
      </c>
      <c r="L75" s="212">
        <v>0</v>
      </c>
      <c r="M75" s="212">
        <v>0</v>
      </c>
    </row>
    <row r="76" spans="1:13" x14ac:dyDescent="0.25">
      <c r="A76" s="212" t="s">
        <v>1415</v>
      </c>
      <c r="B76" s="212" t="s">
        <v>145</v>
      </c>
      <c r="C76" s="212">
        <v>10</v>
      </c>
      <c r="D76" s="213">
        <v>123</v>
      </c>
      <c r="E76" s="213">
        <v>1230</v>
      </c>
      <c r="F76" s="212">
        <v>5</v>
      </c>
      <c r="G76" s="213">
        <v>615</v>
      </c>
      <c r="H76" s="212">
        <v>5</v>
      </c>
      <c r="I76" s="212">
        <v>615</v>
      </c>
      <c r="J76" s="212">
        <v>0</v>
      </c>
      <c r="K76" s="212">
        <v>0</v>
      </c>
      <c r="L76" s="212">
        <v>0</v>
      </c>
      <c r="M76" s="212">
        <v>0</v>
      </c>
    </row>
    <row r="77" spans="1:13" ht="30" x14ac:dyDescent="0.25">
      <c r="A77" s="218" t="s">
        <v>1416</v>
      </c>
      <c r="B77" s="212" t="s">
        <v>145</v>
      </c>
      <c r="C77" s="212">
        <v>41</v>
      </c>
      <c r="D77" s="212">
        <v>38</v>
      </c>
      <c r="E77" s="213">
        <v>1558</v>
      </c>
      <c r="F77" s="212">
        <v>5</v>
      </c>
      <c r="G77" s="213">
        <v>190</v>
      </c>
      <c r="H77" s="212">
        <v>36</v>
      </c>
      <c r="I77" s="213">
        <v>1368</v>
      </c>
      <c r="J77" s="212">
        <v>0</v>
      </c>
      <c r="K77" s="213">
        <v>0</v>
      </c>
      <c r="L77" s="212">
        <v>0</v>
      </c>
      <c r="M77" s="212">
        <v>0</v>
      </c>
    </row>
    <row r="78" spans="1:13" ht="30" x14ac:dyDescent="0.25">
      <c r="A78" s="218" t="s">
        <v>1417</v>
      </c>
      <c r="B78" s="212" t="s">
        <v>145</v>
      </c>
      <c r="C78" s="212">
        <v>35</v>
      </c>
      <c r="D78" s="212">
        <v>38</v>
      </c>
      <c r="E78" s="213">
        <v>1330</v>
      </c>
      <c r="F78" s="212">
        <v>5</v>
      </c>
      <c r="G78" s="213">
        <v>190</v>
      </c>
      <c r="H78" s="212">
        <v>30</v>
      </c>
      <c r="I78" s="213">
        <v>1140</v>
      </c>
      <c r="J78" s="212">
        <v>0</v>
      </c>
      <c r="K78" s="213">
        <v>0</v>
      </c>
      <c r="L78" s="212">
        <v>0</v>
      </c>
      <c r="M78" s="212">
        <v>0</v>
      </c>
    </row>
    <row r="79" spans="1:13" ht="30" x14ac:dyDescent="0.25">
      <c r="A79" s="218" t="s">
        <v>1418</v>
      </c>
      <c r="B79" s="212" t="s">
        <v>145</v>
      </c>
      <c r="C79" s="212">
        <v>34</v>
      </c>
      <c r="D79" s="212">
        <v>38</v>
      </c>
      <c r="E79" s="213">
        <v>1292</v>
      </c>
      <c r="F79" s="212">
        <v>5</v>
      </c>
      <c r="G79" s="213">
        <v>190</v>
      </c>
      <c r="H79" s="212">
        <v>29</v>
      </c>
      <c r="I79" s="213">
        <v>1102</v>
      </c>
      <c r="J79" s="212">
        <v>0</v>
      </c>
      <c r="K79" s="213">
        <v>0</v>
      </c>
      <c r="L79" s="212">
        <v>0</v>
      </c>
      <c r="M79" s="212">
        <v>0</v>
      </c>
    </row>
    <row r="80" spans="1:13" ht="45" x14ac:dyDescent="0.25">
      <c r="A80" s="218" t="s">
        <v>1419</v>
      </c>
      <c r="B80" s="212" t="s">
        <v>142</v>
      </c>
      <c r="C80" s="212">
        <v>2</v>
      </c>
      <c r="D80" s="213">
        <v>2500</v>
      </c>
      <c r="E80" s="213">
        <v>5000</v>
      </c>
      <c r="F80" s="212">
        <v>2</v>
      </c>
      <c r="G80" s="213">
        <v>5000</v>
      </c>
      <c r="H80" s="212">
        <v>0</v>
      </c>
      <c r="I80" s="213">
        <v>0</v>
      </c>
      <c r="J80" s="212">
        <v>0</v>
      </c>
      <c r="K80" s="213">
        <v>0</v>
      </c>
      <c r="L80" s="212">
        <v>0</v>
      </c>
      <c r="M80" s="212">
        <v>0</v>
      </c>
    </row>
    <row r="81" spans="1:13" x14ac:dyDescent="0.25">
      <c r="A81" s="212" t="s">
        <v>1420</v>
      </c>
      <c r="B81" s="212" t="s">
        <v>145</v>
      </c>
      <c r="C81" s="212">
        <v>5</v>
      </c>
      <c r="D81" s="212">
        <v>55</v>
      </c>
      <c r="E81" s="213">
        <v>275</v>
      </c>
      <c r="F81" s="212">
        <v>3</v>
      </c>
      <c r="G81" s="213">
        <v>165</v>
      </c>
      <c r="H81" s="212">
        <v>2</v>
      </c>
      <c r="I81" s="212">
        <v>110</v>
      </c>
      <c r="J81" s="212">
        <v>0</v>
      </c>
      <c r="K81" s="212">
        <v>0</v>
      </c>
      <c r="L81" s="212">
        <v>0</v>
      </c>
      <c r="M81" s="212">
        <v>0</v>
      </c>
    </row>
    <row r="82" spans="1:13" x14ac:dyDescent="0.25">
      <c r="A82" s="212" t="s">
        <v>1421</v>
      </c>
      <c r="B82" s="212" t="s">
        <v>145</v>
      </c>
      <c r="C82" s="212">
        <v>4</v>
      </c>
      <c r="D82" s="212">
        <v>24.9</v>
      </c>
      <c r="E82" s="213">
        <v>99.6</v>
      </c>
      <c r="F82" s="212">
        <v>0</v>
      </c>
      <c r="G82" s="213">
        <v>0</v>
      </c>
      <c r="H82" s="212">
        <v>4</v>
      </c>
      <c r="I82" s="212">
        <v>99.6</v>
      </c>
      <c r="J82" s="212">
        <v>0</v>
      </c>
      <c r="K82" s="212">
        <v>0</v>
      </c>
      <c r="L82" s="212">
        <v>0</v>
      </c>
      <c r="M82" s="212">
        <v>0</v>
      </c>
    </row>
    <row r="83" spans="1:13" x14ac:dyDescent="0.25">
      <c r="A83" s="212" t="s">
        <v>1422</v>
      </c>
      <c r="B83" s="212" t="s">
        <v>143</v>
      </c>
      <c r="C83" s="212">
        <v>9</v>
      </c>
      <c r="D83" s="212">
        <v>40</v>
      </c>
      <c r="E83" s="213">
        <v>360</v>
      </c>
      <c r="F83" s="212">
        <v>5</v>
      </c>
      <c r="G83" s="213">
        <v>200</v>
      </c>
      <c r="H83" s="212">
        <v>4</v>
      </c>
      <c r="I83" s="212">
        <v>160</v>
      </c>
      <c r="J83" s="212">
        <v>0</v>
      </c>
      <c r="K83" s="212">
        <v>0</v>
      </c>
      <c r="L83" s="212">
        <v>0</v>
      </c>
      <c r="M83" s="212">
        <v>0</v>
      </c>
    </row>
    <row r="84" spans="1:13" x14ac:dyDescent="0.25">
      <c r="A84" s="212" t="s">
        <v>1423</v>
      </c>
      <c r="B84" s="212" t="s">
        <v>145</v>
      </c>
      <c r="C84" s="212">
        <v>11</v>
      </c>
      <c r="D84" s="212">
        <v>168</v>
      </c>
      <c r="E84" s="213">
        <v>1848</v>
      </c>
      <c r="F84" s="212">
        <v>5</v>
      </c>
      <c r="G84" s="213">
        <v>840</v>
      </c>
      <c r="H84" s="212">
        <v>6</v>
      </c>
      <c r="I84" s="213">
        <v>1008</v>
      </c>
      <c r="J84" s="212">
        <v>0</v>
      </c>
      <c r="K84" s="212">
        <v>0</v>
      </c>
      <c r="L84" s="212">
        <v>0</v>
      </c>
      <c r="M84" s="212">
        <v>0</v>
      </c>
    </row>
    <row r="85" spans="1:13" x14ac:dyDescent="0.25">
      <c r="A85" s="212" t="s">
        <v>1424</v>
      </c>
      <c r="B85" s="212" t="s">
        <v>145</v>
      </c>
      <c r="C85" s="212">
        <v>19</v>
      </c>
      <c r="D85" s="212">
        <v>12</v>
      </c>
      <c r="E85" s="213">
        <v>228</v>
      </c>
      <c r="F85" s="212">
        <v>10</v>
      </c>
      <c r="G85" s="213">
        <v>120</v>
      </c>
      <c r="H85" s="212">
        <v>9</v>
      </c>
      <c r="I85" s="213">
        <v>108</v>
      </c>
      <c r="J85" s="212">
        <v>0</v>
      </c>
      <c r="K85" s="213">
        <v>0</v>
      </c>
      <c r="L85" s="212">
        <v>0</v>
      </c>
      <c r="M85" s="213">
        <v>0</v>
      </c>
    </row>
    <row r="86" spans="1:13" ht="30" x14ac:dyDescent="0.25">
      <c r="A86" s="218" t="s">
        <v>1425</v>
      </c>
      <c r="B86" s="212" t="s">
        <v>145</v>
      </c>
      <c r="C86" s="212">
        <v>10</v>
      </c>
      <c r="D86" s="212">
        <v>7</v>
      </c>
      <c r="E86" s="213">
        <v>70</v>
      </c>
      <c r="F86" s="212">
        <v>10</v>
      </c>
      <c r="G86" s="213">
        <v>70</v>
      </c>
      <c r="H86" s="212">
        <v>0</v>
      </c>
      <c r="I86" s="213">
        <v>0</v>
      </c>
      <c r="J86" s="212">
        <v>0</v>
      </c>
      <c r="K86" s="213">
        <v>0</v>
      </c>
      <c r="L86" s="212">
        <v>0</v>
      </c>
      <c r="M86" s="212">
        <v>0</v>
      </c>
    </row>
    <row r="87" spans="1:13" x14ac:dyDescent="0.25">
      <c r="A87" s="212" t="s">
        <v>161</v>
      </c>
      <c r="B87" s="212" t="s">
        <v>140</v>
      </c>
      <c r="C87" s="212">
        <v>24</v>
      </c>
      <c r="D87" s="212">
        <v>95</v>
      </c>
      <c r="E87" s="213">
        <v>2280</v>
      </c>
      <c r="F87" s="212">
        <v>20</v>
      </c>
      <c r="G87" s="213">
        <v>1900</v>
      </c>
      <c r="H87" s="212">
        <v>4</v>
      </c>
      <c r="I87" s="213">
        <v>380</v>
      </c>
      <c r="J87" s="212">
        <v>0</v>
      </c>
      <c r="K87" s="213">
        <v>0</v>
      </c>
      <c r="L87" s="212">
        <v>0</v>
      </c>
      <c r="M87" s="212">
        <v>0</v>
      </c>
    </row>
    <row r="88" spans="1:13" x14ac:dyDescent="0.25">
      <c r="A88" s="212" t="s">
        <v>1426</v>
      </c>
      <c r="B88" s="212" t="s">
        <v>145</v>
      </c>
      <c r="C88" s="212">
        <v>4</v>
      </c>
      <c r="D88" s="212">
        <v>64.2</v>
      </c>
      <c r="E88" s="213">
        <v>256.8</v>
      </c>
      <c r="F88" s="212">
        <v>0</v>
      </c>
      <c r="G88" s="213">
        <v>0</v>
      </c>
      <c r="H88" s="212">
        <v>4</v>
      </c>
      <c r="I88" s="213">
        <v>256.8</v>
      </c>
      <c r="J88" s="212">
        <v>0</v>
      </c>
      <c r="K88" s="213">
        <v>0</v>
      </c>
      <c r="L88" s="212">
        <v>0</v>
      </c>
      <c r="M88" s="212">
        <v>0</v>
      </c>
    </row>
    <row r="89" spans="1:13" x14ac:dyDescent="0.25">
      <c r="A89" s="212" t="s">
        <v>1427</v>
      </c>
      <c r="B89" s="212" t="s">
        <v>148</v>
      </c>
      <c r="C89" s="212">
        <v>9</v>
      </c>
      <c r="D89" s="212">
        <v>106.6</v>
      </c>
      <c r="E89" s="213">
        <v>959.4</v>
      </c>
      <c r="F89" s="212">
        <v>5</v>
      </c>
      <c r="G89" s="213">
        <v>533</v>
      </c>
      <c r="H89" s="212">
        <v>4</v>
      </c>
      <c r="I89" s="212">
        <v>426.4</v>
      </c>
      <c r="J89" s="212">
        <v>0</v>
      </c>
      <c r="K89" s="212">
        <v>0</v>
      </c>
      <c r="L89" s="212">
        <v>0</v>
      </c>
      <c r="M89" s="212">
        <v>0</v>
      </c>
    </row>
    <row r="90" spans="1:13" x14ac:dyDescent="0.25">
      <c r="A90" s="212" t="s">
        <v>1428</v>
      </c>
      <c r="B90" s="212" t="s">
        <v>148</v>
      </c>
      <c r="C90" s="212">
        <v>3</v>
      </c>
      <c r="D90" s="213">
        <v>19</v>
      </c>
      <c r="E90" s="213">
        <v>57</v>
      </c>
      <c r="F90" s="212">
        <v>3</v>
      </c>
      <c r="G90" s="213">
        <v>57</v>
      </c>
      <c r="H90" s="212">
        <v>0</v>
      </c>
      <c r="I90" s="212">
        <v>0</v>
      </c>
      <c r="J90" s="212">
        <v>0</v>
      </c>
      <c r="K90" s="212">
        <v>0</v>
      </c>
      <c r="L90" s="212">
        <v>0</v>
      </c>
      <c r="M90" s="212">
        <v>0</v>
      </c>
    </row>
    <row r="91" spans="1:13" x14ac:dyDescent="0.25">
      <c r="A91" s="212" t="s">
        <v>1429</v>
      </c>
      <c r="B91" s="212" t="s">
        <v>148</v>
      </c>
      <c r="C91" s="212">
        <v>7</v>
      </c>
      <c r="D91" s="212">
        <v>60</v>
      </c>
      <c r="E91" s="213">
        <v>420</v>
      </c>
      <c r="F91" s="212">
        <v>5</v>
      </c>
      <c r="G91" s="213">
        <v>300</v>
      </c>
      <c r="H91" s="212">
        <v>2</v>
      </c>
      <c r="I91" s="213">
        <v>120</v>
      </c>
      <c r="J91" s="212">
        <v>0</v>
      </c>
      <c r="K91" s="213">
        <v>0</v>
      </c>
      <c r="L91" s="212">
        <v>0</v>
      </c>
      <c r="M91" s="212">
        <v>0</v>
      </c>
    </row>
    <row r="92" spans="1:13" ht="30" x14ac:dyDescent="0.25">
      <c r="A92" s="218" t="s">
        <v>1430</v>
      </c>
      <c r="B92" s="212" t="s">
        <v>152</v>
      </c>
      <c r="C92" s="212">
        <v>1</v>
      </c>
      <c r="D92" s="213">
        <v>2800</v>
      </c>
      <c r="E92" s="213">
        <v>2800</v>
      </c>
      <c r="F92" s="212">
        <v>1</v>
      </c>
      <c r="G92" s="213">
        <v>2800</v>
      </c>
      <c r="H92" s="212">
        <v>0</v>
      </c>
      <c r="I92" s="213">
        <v>0</v>
      </c>
      <c r="J92" s="212">
        <v>0</v>
      </c>
      <c r="K92" s="213">
        <v>0</v>
      </c>
      <c r="L92" s="212">
        <v>0</v>
      </c>
      <c r="M92" s="212">
        <v>0</v>
      </c>
    </row>
    <row r="93" spans="1:13" ht="18.75" x14ac:dyDescent="0.3">
      <c r="A93" s="322" t="s">
        <v>101</v>
      </c>
      <c r="B93" s="323"/>
      <c r="C93" s="212"/>
      <c r="D93" s="212"/>
      <c r="E93" s="233">
        <f>SUM(E2:E92)</f>
        <v>352743.66</v>
      </c>
      <c r="F93" s="212"/>
      <c r="G93" s="212"/>
      <c r="H93" s="212"/>
      <c r="I93" s="212"/>
      <c r="J93" s="212"/>
      <c r="K93" s="212"/>
      <c r="L93" s="212"/>
      <c r="M93" s="212"/>
    </row>
    <row r="97" spans="1:1" x14ac:dyDescent="0.25">
      <c r="A97" t="s">
        <v>1317</v>
      </c>
    </row>
    <row r="98" spans="1:1" x14ac:dyDescent="0.25">
      <c r="A98" t="s">
        <v>1318</v>
      </c>
    </row>
  </sheetData>
  <mergeCells count="2">
    <mergeCell ref="A1:M1"/>
    <mergeCell ref="A93:B93"/>
  </mergeCells>
  <hyperlinks>
    <hyperlink ref="E93" location="APP!A1" display="APP!A1"/>
  </hyperlinks>
  <pageMargins left="0.25" right="0.25" top="0.75" bottom="0.75" header="0.3" footer="0.3"/>
  <pageSetup paperSize="10000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opLeftCell="A127" workbookViewId="0">
      <selection activeCell="E128" sqref="E128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1.28515625" bestFit="1" customWidth="1"/>
    <col min="18" max="18" width="10.140625" hidden="1" customWidth="1"/>
    <col min="19" max="21" width="0" hidden="1" customWidth="1"/>
  </cols>
  <sheetData>
    <row r="1" spans="1:21" ht="21" x14ac:dyDescent="0.35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231</v>
      </c>
      <c r="P2" s="212" t="s">
        <v>192</v>
      </c>
      <c r="Q2" s="213">
        <v>93562</v>
      </c>
      <c r="R2" s="213">
        <v>93562</v>
      </c>
      <c r="S2" s="213">
        <v>0</v>
      </c>
      <c r="T2" s="212">
        <v>0</v>
      </c>
      <c r="U2" s="212">
        <v>0</v>
      </c>
    </row>
    <row r="3" spans="1:21" x14ac:dyDescent="0.25">
      <c r="A3" s="212" t="s">
        <v>1494</v>
      </c>
      <c r="B3" s="212" t="s">
        <v>145</v>
      </c>
      <c r="C3" s="212">
        <v>3</v>
      </c>
      <c r="D3" s="213">
        <v>3060</v>
      </c>
      <c r="E3" s="213">
        <v>9180</v>
      </c>
      <c r="F3" s="212">
        <v>3</v>
      </c>
      <c r="G3" s="213">
        <v>9180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232</v>
      </c>
      <c r="P3" s="212" t="s">
        <v>194</v>
      </c>
      <c r="Q3" s="213">
        <v>10482</v>
      </c>
      <c r="R3" s="213">
        <v>10482</v>
      </c>
      <c r="S3" s="212">
        <v>0</v>
      </c>
      <c r="T3" s="213">
        <v>0</v>
      </c>
      <c r="U3" s="212">
        <v>0</v>
      </c>
    </row>
    <row r="4" spans="1:21" x14ac:dyDescent="0.25">
      <c r="A4" s="212" t="s">
        <v>200</v>
      </c>
      <c r="B4" s="212" t="s">
        <v>145</v>
      </c>
      <c r="C4" s="212">
        <v>3</v>
      </c>
      <c r="D4" s="213">
        <v>6000</v>
      </c>
      <c r="E4" s="213">
        <v>18000</v>
      </c>
      <c r="F4" s="212">
        <v>3</v>
      </c>
      <c r="G4" s="213">
        <v>18000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232</v>
      </c>
      <c r="P4" s="212" t="s">
        <v>194</v>
      </c>
      <c r="Q4" s="213">
        <v>8525</v>
      </c>
      <c r="R4" s="213">
        <v>5225</v>
      </c>
      <c r="S4" s="212">
        <v>0</v>
      </c>
      <c r="T4" s="213">
        <v>3300</v>
      </c>
      <c r="U4" s="212">
        <v>0</v>
      </c>
    </row>
    <row r="5" spans="1:21" x14ac:dyDescent="0.25">
      <c r="A5" s="212" t="s">
        <v>1495</v>
      </c>
      <c r="B5" s="212" t="s">
        <v>201</v>
      </c>
      <c r="C5" s="212">
        <v>23</v>
      </c>
      <c r="D5" s="213">
        <v>325</v>
      </c>
      <c r="E5" s="213">
        <v>7475</v>
      </c>
      <c r="F5" s="212">
        <v>14</v>
      </c>
      <c r="G5" s="213">
        <v>4550</v>
      </c>
      <c r="H5" s="212">
        <v>9</v>
      </c>
      <c r="I5" s="213">
        <v>2925</v>
      </c>
      <c r="J5" s="212">
        <v>0</v>
      </c>
      <c r="K5" s="212">
        <v>0</v>
      </c>
      <c r="L5" s="212">
        <v>0</v>
      </c>
      <c r="M5" s="212">
        <v>0</v>
      </c>
      <c r="O5" s="212" t="s">
        <v>233</v>
      </c>
      <c r="P5" s="212" t="s">
        <v>194</v>
      </c>
      <c r="Q5" s="213">
        <v>5185</v>
      </c>
      <c r="R5" s="213">
        <v>5185</v>
      </c>
      <c r="S5" s="213">
        <v>0</v>
      </c>
      <c r="T5" s="213">
        <v>0</v>
      </c>
      <c r="U5" s="212">
        <v>0</v>
      </c>
    </row>
    <row r="6" spans="1:21" x14ac:dyDescent="0.25">
      <c r="A6" s="212" t="s">
        <v>1496</v>
      </c>
      <c r="B6" s="212" t="s">
        <v>145</v>
      </c>
      <c r="C6" s="212">
        <v>19</v>
      </c>
      <c r="D6" s="213">
        <v>85</v>
      </c>
      <c r="E6" s="213">
        <v>1615</v>
      </c>
      <c r="F6" s="212">
        <v>19</v>
      </c>
      <c r="G6" s="213">
        <v>1615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O6" s="212" t="s">
        <v>234</v>
      </c>
      <c r="P6" s="212" t="s">
        <v>235</v>
      </c>
      <c r="Q6" s="213">
        <v>9328</v>
      </c>
      <c r="R6" s="213">
        <v>9328</v>
      </c>
      <c r="S6" s="213">
        <v>0</v>
      </c>
      <c r="T6" s="212">
        <v>0</v>
      </c>
      <c r="U6" s="212">
        <v>0</v>
      </c>
    </row>
    <row r="7" spans="1:21" x14ac:dyDescent="0.25">
      <c r="A7" s="212" t="s">
        <v>1497</v>
      </c>
      <c r="B7" s="212" t="s">
        <v>154</v>
      </c>
      <c r="C7" s="212">
        <v>69</v>
      </c>
      <c r="D7" s="213">
        <v>110</v>
      </c>
      <c r="E7" s="213">
        <v>7590</v>
      </c>
      <c r="F7" s="212">
        <v>30</v>
      </c>
      <c r="G7" s="213">
        <v>3300</v>
      </c>
      <c r="H7" s="212">
        <v>24</v>
      </c>
      <c r="I7" s="213">
        <v>2640</v>
      </c>
      <c r="J7" s="212">
        <v>15</v>
      </c>
      <c r="K7" s="213">
        <v>1650</v>
      </c>
      <c r="L7" s="212">
        <v>0</v>
      </c>
      <c r="M7" s="212">
        <v>0</v>
      </c>
      <c r="O7" s="212" t="s">
        <v>236</v>
      </c>
      <c r="P7" s="212" t="s">
        <v>237</v>
      </c>
      <c r="Q7" s="213">
        <v>14895.34</v>
      </c>
      <c r="R7" s="213">
        <v>14895.34</v>
      </c>
      <c r="S7" s="212">
        <v>0</v>
      </c>
      <c r="T7" s="212">
        <v>0</v>
      </c>
      <c r="U7" s="212">
        <v>0</v>
      </c>
    </row>
    <row r="8" spans="1:21" x14ac:dyDescent="0.25">
      <c r="A8" s="212" t="s">
        <v>202</v>
      </c>
      <c r="B8" s="212" t="s">
        <v>145</v>
      </c>
      <c r="C8" s="212">
        <v>2</v>
      </c>
      <c r="D8" s="213">
        <v>510</v>
      </c>
      <c r="E8" s="213">
        <v>1020</v>
      </c>
      <c r="F8" s="212">
        <v>0</v>
      </c>
      <c r="G8" s="213">
        <v>0</v>
      </c>
      <c r="H8" s="212">
        <v>2</v>
      </c>
      <c r="I8" s="213">
        <v>1020</v>
      </c>
      <c r="J8" s="212">
        <v>0</v>
      </c>
      <c r="K8" s="213">
        <v>0</v>
      </c>
      <c r="L8" s="212">
        <v>0</v>
      </c>
      <c r="M8" s="212">
        <v>0</v>
      </c>
      <c r="O8" s="212" t="s">
        <v>238</v>
      </c>
      <c r="P8" s="212" t="s">
        <v>237</v>
      </c>
      <c r="Q8" s="213">
        <v>14200</v>
      </c>
      <c r="R8" s="213">
        <v>14200</v>
      </c>
      <c r="S8" s="212">
        <v>0</v>
      </c>
      <c r="T8" s="212">
        <v>0</v>
      </c>
      <c r="U8" s="212">
        <v>0</v>
      </c>
    </row>
    <row r="9" spans="1:21" x14ac:dyDescent="0.25">
      <c r="A9" s="212" t="s">
        <v>1498</v>
      </c>
      <c r="B9" s="212" t="s">
        <v>145</v>
      </c>
      <c r="C9" s="212">
        <v>2</v>
      </c>
      <c r="D9" s="213">
        <v>535</v>
      </c>
      <c r="E9" s="213">
        <v>1070</v>
      </c>
      <c r="F9" s="212">
        <v>2</v>
      </c>
      <c r="G9" s="213">
        <v>1070</v>
      </c>
      <c r="H9" s="212">
        <v>0</v>
      </c>
      <c r="I9" s="213">
        <v>0</v>
      </c>
      <c r="J9" s="212">
        <v>0</v>
      </c>
      <c r="K9" s="213">
        <v>0</v>
      </c>
      <c r="L9" s="212">
        <v>0</v>
      </c>
      <c r="M9" s="212">
        <v>0</v>
      </c>
      <c r="O9" s="212" t="s">
        <v>239</v>
      </c>
      <c r="P9" s="212" t="s">
        <v>235</v>
      </c>
      <c r="Q9" s="213">
        <v>53400</v>
      </c>
      <c r="R9" s="213">
        <v>53400</v>
      </c>
      <c r="S9" s="212">
        <v>0</v>
      </c>
      <c r="T9" s="212">
        <v>0</v>
      </c>
      <c r="U9" s="212">
        <v>0</v>
      </c>
    </row>
    <row r="10" spans="1:21" x14ac:dyDescent="0.25">
      <c r="A10" s="212" t="s">
        <v>1499</v>
      </c>
      <c r="B10" s="212" t="s">
        <v>152</v>
      </c>
      <c r="C10" s="212">
        <v>1</v>
      </c>
      <c r="D10" s="213">
        <v>1080</v>
      </c>
      <c r="E10" s="213">
        <v>1080</v>
      </c>
      <c r="F10" s="212">
        <v>1</v>
      </c>
      <c r="G10" s="213">
        <v>1080</v>
      </c>
      <c r="H10" s="212">
        <v>0</v>
      </c>
      <c r="I10" s="213">
        <v>0</v>
      </c>
      <c r="J10" s="212">
        <v>0</v>
      </c>
      <c r="K10" s="212">
        <v>0</v>
      </c>
      <c r="L10" s="212">
        <v>0</v>
      </c>
      <c r="M10" s="212">
        <v>0</v>
      </c>
      <c r="O10" s="212" t="s">
        <v>240</v>
      </c>
      <c r="P10" s="212" t="s">
        <v>191</v>
      </c>
      <c r="Q10" s="213">
        <v>298689</v>
      </c>
      <c r="R10" s="213">
        <v>241118</v>
      </c>
      <c r="S10" s="213">
        <v>57571</v>
      </c>
      <c r="T10" s="212">
        <v>0</v>
      </c>
      <c r="U10" s="212">
        <v>0</v>
      </c>
    </row>
    <row r="11" spans="1:21" x14ac:dyDescent="0.25">
      <c r="A11" s="212" t="s">
        <v>1500</v>
      </c>
      <c r="B11" s="212" t="s">
        <v>152</v>
      </c>
      <c r="C11" s="212">
        <v>1</v>
      </c>
      <c r="D11" s="213">
        <v>1500</v>
      </c>
      <c r="E11" s="213">
        <v>1500</v>
      </c>
      <c r="F11" s="212">
        <v>1</v>
      </c>
      <c r="G11" s="213">
        <v>1500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O11" s="212" t="s">
        <v>240</v>
      </c>
      <c r="P11" s="212" t="s">
        <v>194</v>
      </c>
      <c r="Q11" s="213">
        <v>11240</v>
      </c>
      <c r="R11" s="213">
        <v>0</v>
      </c>
      <c r="S11" s="213">
        <v>11240</v>
      </c>
      <c r="T11" s="212">
        <v>0</v>
      </c>
      <c r="U11" s="212">
        <v>0</v>
      </c>
    </row>
    <row r="12" spans="1:21" ht="15.75" x14ac:dyDescent="0.25">
      <c r="A12" s="214" t="s">
        <v>1501</v>
      </c>
      <c r="B12" s="212" t="s">
        <v>150</v>
      </c>
      <c r="C12" s="212">
        <v>4</v>
      </c>
      <c r="D12" s="212">
        <v>208</v>
      </c>
      <c r="E12" s="213">
        <v>832</v>
      </c>
      <c r="F12" s="212">
        <v>4</v>
      </c>
      <c r="G12" s="213">
        <v>832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O12" s="212" t="s">
        <v>243</v>
      </c>
      <c r="P12" s="212" t="s">
        <v>235</v>
      </c>
      <c r="Q12" s="213">
        <v>8000</v>
      </c>
      <c r="R12" s="213">
        <v>8000</v>
      </c>
      <c r="S12" s="213">
        <v>0</v>
      </c>
      <c r="T12" s="212">
        <v>0</v>
      </c>
      <c r="U12" s="212">
        <v>0</v>
      </c>
    </row>
    <row r="13" spans="1:21" x14ac:dyDescent="0.25">
      <c r="A13" s="212" t="s">
        <v>1502</v>
      </c>
      <c r="B13" s="212" t="s">
        <v>145</v>
      </c>
      <c r="C13" s="212">
        <v>2</v>
      </c>
      <c r="D13" s="213">
        <v>68</v>
      </c>
      <c r="E13" s="213">
        <v>136</v>
      </c>
      <c r="F13" s="212">
        <v>2</v>
      </c>
      <c r="G13" s="213">
        <v>136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  <c r="O13" s="212" t="s">
        <v>244</v>
      </c>
      <c r="P13" s="212" t="s">
        <v>191</v>
      </c>
      <c r="Q13" s="213">
        <v>92100</v>
      </c>
      <c r="R13" s="213">
        <v>72500</v>
      </c>
      <c r="S13" s="213">
        <v>3800</v>
      </c>
      <c r="T13" s="213">
        <v>15800</v>
      </c>
      <c r="U13" s="212">
        <v>0</v>
      </c>
    </row>
    <row r="14" spans="1:21" x14ac:dyDescent="0.25">
      <c r="A14" s="212" t="s">
        <v>1503</v>
      </c>
      <c r="B14" s="212" t="s">
        <v>142</v>
      </c>
      <c r="C14" s="212">
        <v>2</v>
      </c>
      <c r="D14" s="213">
        <v>880</v>
      </c>
      <c r="E14" s="213">
        <v>1760</v>
      </c>
      <c r="F14" s="212">
        <v>2</v>
      </c>
      <c r="G14" s="213">
        <v>1760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O14" s="212" t="s">
        <v>246</v>
      </c>
      <c r="P14" s="212" t="s">
        <v>192</v>
      </c>
      <c r="Q14" s="213">
        <v>171000</v>
      </c>
      <c r="R14" s="213">
        <v>171000</v>
      </c>
      <c r="S14" s="213">
        <v>0</v>
      </c>
      <c r="T14" s="212">
        <v>0</v>
      </c>
      <c r="U14" s="212">
        <v>0</v>
      </c>
    </row>
    <row r="15" spans="1:21" ht="15.75" x14ac:dyDescent="0.25">
      <c r="A15" s="212" t="s">
        <v>1504</v>
      </c>
      <c r="B15" s="212" t="s">
        <v>140</v>
      </c>
      <c r="C15" s="212">
        <v>12</v>
      </c>
      <c r="D15" s="213">
        <v>100</v>
      </c>
      <c r="E15" s="213">
        <v>1200</v>
      </c>
      <c r="F15" s="212">
        <v>12</v>
      </c>
      <c r="G15" s="213">
        <v>1200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O15" s="212"/>
      <c r="P15" s="212"/>
      <c r="Q15" s="268">
        <f>SUM(Q2:Q14)</f>
        <v>790606.34</v>
      </c>
      <c r="R15" s="213"/>
      <c r="S15" s="212"/>
      <c r="T15" s="212"/>
      <c r="U15" s="212"/>
    </row>
    <row r="16" spans="1:21" x14ac:dyDescent="0.25">
      <c r="A16" s="212" t="s">
        <v>1505</v>
      </c>
      <c r="B16" s="212" t="s">
        <v>140</v>
      </c>
      <c r="C16" s="212">
        <v>5</v>
      </c>
      <c r="D16" s="213">
        <v>122</v>
      </c>
      <c r="E16" s="213">
        <v>610</v>
      </c>
      <c r="F16" s="212">
        <v>5</v>
      </c>
      <c r="G16" s="213">
        <v>610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Q16" s="220"/>
      <c r="R16" s="220"/>
    </row>
    <row r="17" spans="1:19" x14ac:dyDescent="0.25">
      <c r="A17" s="212" t="s">
        <v>1506</v>
      </c>
      <c r="B17" s="212" t="s">
        <v>152</v>
      </c>
      <c r="C17" s="212">
        <v>2</v>
      </c>
      <c r="D17" s="213">
        <v>2750</v>
      </c>
      <c r="E17" s="213">
        <v>5500</v>
      </c>
      <c r="F17" s="212">
        <v>2</v>
      </c>
      <c r="G17" s="213">
        <v>5500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Q17" s="220"/>
      <c r="R17" s="220"/>
    </row>
    <row r="18" spans="1:19" x14ac:dyDescent="0.25">
      <c r="A18" s="212" t="s">
        <v>1507</v>
      </c>
      <c r="B18" s="212" t="s">
        <v>145</v>
      </c>
      <c r="C18" s="212">
        <v>14</v>
      </c>
      <c r="D18" s="213">
        <v>143</v>
      </c>
      <c r="E18" s="213">
        <v>2002</v>
      </c>
      <c r="F18" s="212">
        <v>13</v>
      </c>
      <c r="G18" s="213">
        <v>1859</v>
      </c>
      <c r="H18" s="212">
        <v>1</v>
      </c>
      <c r="I18" s="213">
        <v>143</v>
      </c>
      <c r="J18" s="212">
        <v>0</v>
      </c>
      <c r="K18" s="212">
        <v>0</v>
      </c>
      <c r="L18" s="212">
        <v>0</v>
      </c>
      <c r="M18" s="212">
        <v>0</v>
      </c>
      <c r="Q18" s="220"/>
      <c r="R18" s="220"/>
    </row>
    <row r="19" spans="1:19" x14ac:dyDescent="0.25">
      <c r="A19" s="212" t="s">
        <v>1508</v>
      </c>
      <c r="B19" s="212" t="s">
        <v>142</v>
      </c>
      <c r="C19" s="212">
        <v>1</v>
      </c>
      <c r="D19" s="213">
        <v>14500</v>
      </c>
      <c r="E19" s="213">
        <v>14500</v>
      </c>
      <c r="F19" s="212">
        <v>1</v>
      </c>
      <c r="G19" s="213">
        <v>14500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O19" s="263" t="s">
        <v>104</v>
      </c>
      <c r="P19" s="263" t="s">
        <v>3</v>
      </c>
      <c r="Q19" s="263" t="s">
        <v>105</v>
      </c>
      <c r="R19" s="263" t="s">
        <v>106</v>
      </c>
      <c r="S19" s="263" t="s">
        <v>107</v>
      </c>
    </row>
    <row r="20" spans="1:19" x14ac:dyDescent="0.25">
      <c r="A20" s="212" t="s">
        <v>1509</v>
      </c>
      <c r="B20" s="212" t="s">
        <v>145</v>
      </c>
      <c r="C20" s="212">
        <v>1</v>
      </c>
      <c r="D20" s="212">
        <v>770</v>
      </c>
      <c r="E20" s="213">
        <v>770</v>
      </c>
      <c r="F20" s="212">
        <v>1</v>
      </c>
      <c r="G20" s="213">
        <v>770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21">
        <v>0</v>
      </c>
      <c r="O20" s="212" t="s">
        <v>198</v>
      </c>
      <c r="P20" s="213">
        <v>89040</v>
      </c>
      <c r="Q20" s="213">
        <v>80300</v>
      </c>
      <c r="R20" s="213">
        <v>8740</v>
      </c>
      <c r="S20" s="212">
        <v>0</v>
      </c>
    </row>
    <row r="21" spans="1:19" x14ac:dyDescent="0.25">
      <c r="A21" s="212" t="s">
        <v>1510</v>
      </c>
      <c r="B21" s="212" t="s">
        <v>154</v>
      </c>
      <c r="C21" s="212">
        <v>3</v>
      </c>
      <c r="D21" s="212">
        <v>293</v>
      </c>
      <c r="E21" s="213">
        <v>879</v>
      </c>
      <c r="F21" s="212">
        <v>3</v>
      </c>
      <c r="G21" s="213">
        <v>879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21">
        <v>0</v>
      </c>
      <c r="O21" s="213" t="s">
        <v>248</v>
      </c>
      <c r="P21" s="213">
        <v>293440</v>
      </c>
      <c r="Q21" s="213">
        <v>260840</v>
      </c>
      <c r="R21" s="213">
        <v>16800</v>
      </c>
      <c r="S21" s="213">
        <v>15800</v>
      </c>
    </row>
    <row r="22" spans="1:19" x14ac:dyDescent="0.25">
      <c r="A22" s="212" t="s">
        <v>1511</v>
      </c>
      <c r="B22" s="212" t="s">
        <v>203</v>
      </c>
      <c r="C22" s="212">
        <v>5</v>
      </c>
      <c r="D22" s="212">
        <v>45</v>
      </c>
      <c r="E22" s="213">
        <v>225</v>
      </c>
      <c r="F22" s="212">
        <v>5</v>
      </c>
      <c r="G22" s="213">
        <v>225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21">
        <v>0</v>
      </c>
      <c r="O22" s="213" t="s">
        <v>117</v>
      </c>
      <c r="P22" s="213">
        <v>408126.34</v>
      </c>
      <c r="Q22" s="213">
        <v>357755.34</v>
      </c>
      <c r="R22" s="213">
        <v>47071</v>
      </c>
      <c r="S22" s="213">
        <v>3300</v>
      </c>
    </row>
    <row r="23" spans="1:19" x14ac:dyDescent="0.25">
      <c r="A23" s="212" t="s">
        <v>1512</v>
      </c>
      <c r="B23" s="212" t="s">
        <v>203</v>
      </c>
      <c r="C23" s="212">
        <v>5</v>
      </c>
      <c r="D23" s="213">
        <v>88</v>
      </c>
      <c r="E23" s="213">
        <v>440</v>
      </c>
      <c r="F23" s="212">
        <v>5</v>
      </c>
      <c r="G23" s="213">
        <v>440</v>
      </c>
      <c r="H23" s="212">
        <v>0</v>
      </c>
      <c r="I23" s="213">
        <v>0</v>
      </c>
      <c r="J23" s="212">
        <v>0</v>
      </c>
      <c r="K23" s="213">
        <v>0</v>
      </c>
      <c r="L23" s="212">
        <v>0</v>
      </c>
      <c r="M23" s="212">
        <v>0</v>
      </c>
    </row>
    <row r="24" spans="1:19" x14ac:dyDescent="0.25">
      <c r="A24" s="212" t="s">
        <v>1513</v>
      </c>
      <c r="B24" s="212" t="s">
        <v>203</v>
      </c>
      <c r="C24" s="212">
        <v>10</v>
      </c>
      <c r="D24" s="213">
        <v>45</v>
      </c>
      <c r="E24" s="213">
        <v>450</v>
      </c>
      <c r="F24" s="212">
        <v>10</v>
      </c>
      <c r="G24" s="213">
        <v>450</v>
      </c>
      <c r="H24" s="212">
        <v>0</v>
      </c>
      <c r="I24" s="213">
        <v>0</v>
      </c>
      <c r="J24" s="212">
        <v>0</v>
      </c>
      <c r="K24" s="213">
        <v>0</v>
      </c>
      <c r="L24" s="212">
        <v>0</v>
      </c>
      <c r="M24" s="212">
        <v>0</v>
      </c>
    </row>
    <row r="25" spans="1:19" x14ac:dyDescent="0.25">
      <c r="A25" s="212" t="s">
        <v>1514</v>
      </c>
      <c r="B25" s="212" t="s">
        <v>145</v>
      </c>
      <c r="C25" s="212">
        <v>1</v>
      </c>
      <c r="D25" s="213">
        <v>1000</v>
      </c>
      <c r="E25" s="213">
        <v>1000</v>
      </c>
      <c r="F25" s="212">
        <v>1</v>
      </c>
      <c r="G25" s="213">
        <v>1000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</row>
    <row r="26" spans="1:19" x14ac:dyDescent="0.25">
      <c r="A26" s="212" t="s">
        <v>204</v>
      </c>
      <c r="B26" s="212" t="s">
        <v>145</v>
      </c>
      <c r="C26" s="212">
        <v>2</v>
      </c>
      <c r="D26" s="213">
        <v>1400</v>
      </c>
      <c r="E26" s="213">
        <v>2800</v>
      </c>
      <c r="F26" s="212">
        <v>2</v>
      </c>
      <c r="G26" s="213">
        <v>2800</v>
      </c>
      <c r="H26" s="212">
        <v>0</v>
      </c>
      <c r="I26" s="213">
        <v>0</v>
      </c>
      <c r="J26" s="212">
        <v>0</v>
      </c>
      <c r="K26" s="213">
        <v>0</v>
      </c>
      <c r="L26" s="212">
        <v>0</v>
      </c>
      <c r="M26" s="212">
        <v>0</v>
      </c>
    </row>
    <row r="27" spans="1:19" x14ac:dyDescent="0.25">
      <c r="A27" s="212" t="s">
        <v>205</v>
      </c>
      <c r="B27" s="212" t="s">
        <v>150</v>
      </c>
      <c r="C27" s="212">
        <v>2</v>
      </c>
      <c r="D27" s="213">
        <v>525</v>
      </c>
      <c r="E27" s="213">
        <v>1050</v>
      </c>
      <c r="F27" s="212">
        <v>2</v>
      </c>
      <c r="G27" s="213">
        <v>1050</v>
      </c>
      <c r="H27" s="212">
        <v>0</v>
      </c>
      <c r="I27" s="212">
        <v>0</v>
      </c>
      <c r="J27" s="212">
        <v>0</v>
      </c>
      <c r="K27" s="213">
        <v>0</v>
      </c>
      <c r="L27" s="212">
        <v>0</v>
      </c>
      <c r="M27" s="212">
        <v>0</v>
      </c>
    </row>
    <row r="28" spans="1:19" x14ac:dyDescent="0.25">
      <c r="A28" s="212" t="s">
        <v>1515</v>
      </c>
      <c r="B28" s="212" t="s">
        <v>145</v>
      </c>
      <c r="C28" s="212">
        <v>3</v>
      </c>
      <c r="D28" s="213">
        <v>890</v>
      </c>
      <c r="E28" s="213">
        <v>2670</v>
      </c>
      <c r="F28" s="212">
        <v>0</v>
      </c>
      <c r="G28" s="213">
        <v>0</v>
      </c>
      <c r="H28" s="212">
        <v>3</v>
      </c>
      <c r="I28" s="213">
        <v>2670</v>
      </c>
      <c r="J28" s="212">
        <v>0</v>
      </c>
      <c r="K28" s="212">
        <v>0</v>
      </c>
      <c r="L28" s="212">
        <v>0</v>
      </c>
      <c r="M28" s="212">
        <v>0</v>
      </c>
    </row>
    <row r="29" spans="1:19" x14ac:dyDescent="0.25">
      <c r="A29" s="212" t="s">
        <v>1516</v>
      </c>
      <c r="B29" s="212" t="s">
        <v>145</v>
      </c>
      <c r="C29" s="212">
        <v>6</v>
      </c>
      <c r="D29" s="213">
        <v>800</v>
      </c>
      <c r="E29" s="213">
        <v>4800</v>
      </c>
      <c r="F29" s="212">
        <v>0</v>
      </c>
      <c r="G29" s="213">
        <v>0</v>
      </c>
      <c r="H29" s="212">
        <v>6</v>
      </c>
      <c r="I29" s="213">
        <v>4800</v>
      </c>
      <c r="J29" s="212">
        <v>0</v>
      </c>
      <c r="K29" s="213">
        <v>0</v>
      </c>
      <c r="L29" s="212">
        <v>0</v>
      </c>
      <c r="M29" s="212">
        <v>0</v>
      </c>
    </row>
    <row r="30" spans="1:19" x14ac:dyDescent="0.25">
      <c r="A30" s="212" t="s">
        <v>1517</v>
      </c>
      <c r="B30" s="212" t="s">
        <v>145</v>
      </c>
      <c r="C30" s="212">
        <v>3</v>
      </c>
      <c r="D30" s="212">
        <v>275</v>
      </c>
      <c r="E30" s="213">
        <v>825</v>
      </c>
      <c r="F30" s="212">
        <v>3</v>
      </c>
      <c r="G30" s="213">
        <v>825</v>
      </c>
      <c r="H30" s="212">
        <v>0</v>
      </c>
      <c r="I30" s="213">
        <v>0</v>
      </c>
      <c r="J30" s="212">
        <v>0</v>
      </c>
      <c r="K30" s="213">
        <v>0</v>
      </c>
      <c r="L30" s="212">
        <v>0</v>
      </c>
      <c r="M30" s="212">
        <v>0</v>
      </c>
    </row>
    <row r="31" spans="1:19" x14ac:dyDescent="0.25">
      <c r="A31" s="212" t="s">
        <v>1518</v>
      </c>
      <c r="B31" s="212" t="s">
        <v>145</v>
      </c>
      <c r="C31" s="212">
        <v>6</v>
      </c>
      <c r="D31" s="212">
        <v>35</v>
      </c>
      <c r="E31" s="213">
        <v>210</v>
      </c>
      <c r="F31" s="212">
        <v>6</v>
      </c>
      <c r="G31" s="213">
        <v>210</v>
      </c>
      <c r="H31" s="212">
        <v>0</v>
      </c>
      <c r="I31" s="213">
        <v>0</v>
      </c>
      <c r="J31" s="212">
        <v>0</v>
      </c>
      <c r="K31" s="213">
        <v>0</v>
      </c>
      <c r="L31" s="212">
        <v>0</v>
      </c>
      <c r="M31" s="212">
        <v>0</v>
      </c>
    </row>
    <row r="32" spans="1:19" x14ac:dyDescent="0.25">
      <c r="A32" s="212" t="s">
        <v>1519</v>
      </c>
      <c r="B32" s="212" t="s">
        <v>140</v>
      </c>
      <c r="C32" s="212">
        <v>17</v>
      </c>
      <c r="D32" s="212">
        <v>155</v>
      </c>
      <c r="E32" s="213">
        <v>2635</v>
      </c>
      <c r="F32" s="212">
        <v>9</v>
      </c>
      <c r="G32" s="213">
        <v>1395</v>
      </c>
      <c r="H32" s="212">
        <v>8</v>
      </c>
      <c r="I32" s="213">
        <v>1240</v>
      </c>
      <c r="J32" s="212">
        <v>0</v>
      </c>
      <c r="K32" s="213">
        <v>0</v>
      </c>
      <c r="L32" s="212">
        <v>0</v>
      </c>
      <c r="M32" s="212">
        <v>0</v>
      </c>
    </row>
    <row r="33" spans="1:13" x14ac:dyDescent="0.25">
      <c r="A33" s="212" t="s">
        <v>1520</v>
      </c>
      <c r="B33" s="212" t="s">
        <v>145</v>
      </c>
      <c r="C33" s="212">
        <v>1</v>
      </c>
      <c r="D33" s="213">
        <v>6000</v>
      </c>
      <c r="E33" s="213">
        <v>6000</v>
      </c>
      <c r="F33" s="212">
        <v>1</v>
      </c>
      <c r="G33" s="213">
        <v>6000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2" t="s">
        <v>1521</v>
      </c>
      <c r="B34" s="212" t="s">
        <v>154</v>
      </c>
      <c r="C34" s="212">
        <v>6</v>
      </c>
      <c r="D34" s="213">
        <v>250</v>
      </c>
      <c r="E34" s="213">
        <v>1500</v>
      </c>
      <c r="F34" s="212">
        <v>3</v>
      </c>
      <c r="G34" s="213">
        <v>750</v>
      </c>
      <c r="H34" s="212">
        <v>3</v>
      </c>
      <c r="I34" s="212">
        <v>750</v>
      </c>
      <c r="J34" s="212">
        <v>0</v>
      </c>
      <c r="K34" s="212">
        <v>0</v>
      </c>
      <c r="L34" s="212">
        <v>0</v>
      </c>
      <c r="M34" s="212">
        <v>0</v>
      </c>
    </row>
    <row r="35" spans="1:13" x14ac:dyDescent="0.25">
      <c r="A35" s="212" t="s">
        <v>1522</v>
      </c>
      <c r="B35" s="212" t="s">
        <v>145</v>
      </c>
      <c r="C35" s="212">
        <v>7</v>
      </c>
      <c r="D35" s="213">
        <v>78</v>
      </c>
      <c r="E35" s="213">
        <v>546</v>
      </c>
      <c r="F35" s="212">
        <v>7</v>
      </c>
      <c r="G35" s="213">
        <v>546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</row>
    <row r="36" spans="1:13" x14ac:dyDescent="0.25">
      <c r="A36" s="212" t="s">
        <v>1523</v>
      </c>
      <c r="B36" s="212" t="s">
        <v>201</v>
      </c>
      <c r="C36" s="212">
        <v>4</v>
      </c>
      <c r="D36" s="213">
        <v>650</v>
      </c>
      <c r="E36" s="213">
        <v>2600</v>
      </c>
      <c r="F36" s="212">
        <v>4</v>
      </c>
      <c r="G36" s="213">
        <v>2600</v>
      </c>
      <c r="H36" s="212">
        <v>0</v>
      </c>
      <c r="I36" s="213">
        <v>0</v>
      </c>
      <c r="J36" s="212">
        <v>0</v>
      </c>
      <c r="K36" s="213">
        <v>0</v>
      </c>
      <c r="L36" s="212">
        <v>0</v>
      </c>
      <c r="M36" s="212">
        <v>0</v>
      </c>
    </row>
    <row r="37" spans="1:13" x14ac:dyDescent="0.25">
      <c r="A37" s="212" t="s">
        <v>1524</v>
      </c>
      <c r="B37" s="212" t="s">
        <v>154</v>
      </c>
      <c r="C37" s="212">
        <v>14</v>
      </c>
      <c r="D37" s="213">
        <v>295</v>
      </c>
      <c r="E37" s="213">
        <v>4130</v>
      </c>
      <c r="F37" s="212">
        <v>14</v>
      </c>
      <c r="G37" s="213">
        <v>4130</v>
      </c>
      <c r="H37" s="212">
        <v>0</v>
      </c>
      <c r="I37" s="213">
        <v>0</v>
      </c>
      <c r="J37" s="212">
        <v>0</v>
      </c>
      <c r="K37" s="212">
        <v>0</v>
      </c>
      <c r="L37" s="212">
        <v>0</v>
      </c>
      <c r="M37" s="212">
        <v>0</v>
      </c>
    </row>
    <row r="38" spans="1:13" x14ac:dyDescent="0.25">
      <c r="A38" s="212" t="s">
        <v>206</v>
      </c>
      <c r="B38" s="212" t="s">
        <v>207</v>
      </c>
      <c r="C38" s="212">
        <v>6</v>
      </c>
      <c r="D38" s="212">
        <v>350</v>
      </c>
      <c r="E38" s="213">
        <v>2100</v>
      </c>
      <c r="F38" s="212">
        <v>6</v>
      </c>
      <c r="G38" s="213">
        <v>2100</v>
      </c>
      <c r="H38" s="212">
        <v>0</v>
      </c>
      <c r="I38" s="213">
        <v>0</v>
      </c>
      <c r="J38" s="212">
        <v>0</v>
      </c>
      <c r="K38" s="212">
        <v>0</v>
      </c>
      <c r="L38" s="212">
        <v>0</v>
      </c>
      <c r="M38" s="212">
        <v>0</v>
      </c>
    </row>
    <row r="39" spans="1:13" x14ac:dyDescent="0.25">
      <c r="A39" s="212" t="s">
        <v>1525</v>
      </c>
      <c r="B39" s="212" t="s">
        <v>145</v>
      </c>
      <c r="C39" s="212">
        <v>4</v>
      </c>
      <c r="D39" s="213">
        <v>1850</v>
      </c>
      <c r="E39" s="213">
        <v>7400</v>
      </c>
      <c r="F39" s="212">
        <v>4</v>
      </c>
      <c r="G39" s="213">
        <v>7400</v>
      </c>
      <c r="H39" s="212">
        <v>0</v>
      </c>
      <c r="I39" s="212">
        <v>0</v>
      </c>
      <c r="J39" s="212">
        <v>0</v>
      </c>
      <c r="K39" s="213">
        <v>0</v>
      </c>
      <c r="L39" s="212">
        <v>0</v>
      </c>
      <c r="M39" s="212">
        <v>0</v>
      </c>
    </row>
    <row r="40" spans="1:13" x14ac:dyDescent="0.25">
      <c r="A40" s="212" t="s">
        <v>1526</v>
      </c>
      <c r="B40" s="212" t="s">
        <v>145</v>
      </c>
      <c r="C40" s="212">
        <v>8</v>
      </c>
      <c r="D40" s="213">
        <v>450</v>
      </c>
      <c r="E40" s="213">
        <v>3600</v>
      </c>
      <c r="F40" s="212">
        <v>4</v>
      </c>
      <c r="G40" s="213">
        <v>1800</v>
      </c>
      <c r="H40" s="212">
        <v>4</v>
      </c>
      <c r="I40" s="213">
        <v>1800</v>
      </c>
      <c r="J40" s="212">
        <v>0</v>
      </c>
      <c r="K40" s="213">
        <v>0</v>
      </c>
      <c r="L40" s="212">
        <v>0</v>
      </c>
      <c r="M40" s="212">
        <v>0</v>
      </c>
    </row>
    <row r="41" spans="1:13" x14ac:dyDescent="0.25">
      <c r="A41" s="212" t="s">
        <v>208</v>
      </c>
      <c r="B41" s="212" t="s">
        <v>145</v>
      </c>
      <c r="C41" s="212">
        <v>250</v>
      </c>
      <c r="D41" s="212">
        <v>120</v>
      </c>
      <c r="E41" s="213">
        <v>30000</v>
      </c>
      <c r="F41" s="212">
        <v>250</v>
      </c>
      <c r="G41" s="213">
        <v>30000</v>
      </c>
      <c r="H41" s="212">
        <v>0</v>
      </c>
      <c r="I41" s="213">
        <v>0</v>
      </c>
      <c r="J41" s="212">
        <v>0</v>
      </c>
      <c r="K41" s="213">
        <v>0</v>
      </c>
      <c r="L41" s="212">
        <v>0</v>
      </c>
      <c r="M41" s="212">
        <v>0</v>
      </c>
    </row>
    <row r="42" spans="1:13" x14ac:dyDescent="0.25">
      <c r="A42" s="212" t="s">
        <v>1527</v>
      </c>
      <c r="B42" s="212" t="s">
        <v>145</v>
      </c>
      <c r="C42" s="212">
        <v>1</v>
      </c>
      <c r="D42" s="213">
        <v>3000</v>
      </c>
      <c r="E42" s="213">
        <v>3000</v>
      </c>
      <c r="F42" s="212">
        <v>1</v>
      </c>
      <c r="G42" s="213">
        <v>3000</v>
      </c>
      <c r="H42" s="212">
        <v>0</v>
      </c>
      <c r="I42" s="212">
        <v>0</v>
      </c>
      <c r="J42" s="212">
        <v>0</v>
      </c>
      <c r="K42" s="213">
        <v>0</v>
      </c>
      <c r="L42" s="212">
        <v>0</v>
      </c>
      <c r="M42" s="212">
        <v>0</v>
      </c>
    </row>
    <row r="43" spans="1:13" x14ac:dyDescent="0.25">
      <c r="A43" s="212" t="s">
        <v>1528</v>
      </c>
      <c r="B43" s="212" t="s">
        <v>145</v>
      </c>
      <c r="C43" s="212">
        <v>8</v>
      </c>
      <c r="D43" s="213">
        <v>93</v>
      </c>
      <c r="E43" s="213">
        <v>744</v>
      </c>
      <c r="F43" s="212">
        <v>7</v>
      </c>
      <c r="G43" s="213">
        <v>651</v>
      </c>
      <c r="H43" s="212">
        <v>1</v>
      </c>
      <c r="I43" s="212">
        <v>93</v>
      </c>
      <c r="J43" s="212">
        <v>0</v>
      </c>
      <c r="K43" s="212">
        <v>0</v>
      </c>
      <c r="L43" s="212">
        <v>0</v>
      </c>
      <c r="M43" s="212">
        <v>0</v>
      </c>
    </row>
    <row r="44" spans="1:13" x14ac:dyDescent="0.25">
      <c r="A44" s="212" t="s">
        <v>1529</v>
      </c>
      <c r="B44" s="212" t="s">
        <v>152</v>
      </c>
      <c r="C44" s="212">
        <v>12</v>
      </c>
      <c r="D44" s="213">
        <v>96</v>
      </c>
      <c r="E44" s="213">
        <v>1152</v>
      </c>
      <c r="F44" s="212">
        <v>12</v>
      </c>
      <c r="G44" s="213">
        <v>1152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</row>
    <row r="45" spans="1:13" x14ac:dyDescent="0.25">
      <c r="A45" s="212" t="s">
        <v>1530</v>
      </c>
      <c r="B45" s="212" t="s">
        <v>142</v>
      </c>
      <c r="C45" s="212">
        <v>6</v>
      </c>
      <c r="D45" s="213">
        <v>2185</v>
      </c>
      <c r="E45" s="213">
        <v>13110</v>
      </c>
      <c r="F45" s="212">
        <v>2</v>
      </c>
      <c r="G45" s="213">
        <v>4370</v>
      </c>
      <c r="H45" s="212">
        <v>4</v>
      </c>
      <c r="I45" s="213">
        <v>8740</v>
      </c>
      <c r="J45" s="212">
        <v>0</v>
      </c>
      <c r="K45" s="213">
        <v>0</v>
      </c>
      <c r="L45" s="212">
        <v>0</v>
      </c>
      <c r="M45" s="212">
        <v>0</v>
      </c>
    </row>
    <row r="46" spans="1:13" x14ac:dyDescent="0.25">
      <c r="A46" s="212" t="s">
        <v>1531</v>
      </c>
      <c r="B46" s="212" t="s">
        <v>142</v>
      </c>
      <c r="C46" s="212">
        <v>4</v>
      </c>
      <c r="D46" s="213">
        <v>12000</v>
      </c>
      <c r="E46" s="213">
        <v>48000</v>
      </c>
      <c r="F46" s="212">
        <v>3</v>
      </c>
      <c r="G46" s="213">
        <v>36000</v>
      </c>
      <c r="H46" s="212">
        <v>0</v>
      </c>
      <c r="I46" s="213">
        <v>0</v>
      </c>
      <c r="J46" s="212">
        <v>1</v>
      </c>
      <c r="K46" s="213">
        <v>12000</v>
      </c>
      <c r="L46" s="212">
        <v>0</v>
      </c>
      <c r="M46" s="212">
        <v>0</v>
      </c>
    </row>
    <row r="47" spans="1:13" x14ac:dyDescent="0.25">
      <c r="A47" s="212" t="s">
        <v>1532</v>
      </c>
      <c r="B47" s="212" t="s">
        <v>152</v>
      </c>
      <c r="C47" s="212">
        <v>2</v>
      </c>
      <c r="D47" s="213">
        <v>1490</v>
      </c>
      <c r="E47" s="213">
        <v>2980</v>
      </c>
      <c r="F47" s="212">
        <v>2</v>
      </c>
      <c r="G47" s="213">
        <v>2980</v>
      </c>
      <c r="H47" s="212">
        <v>0</v>
      </c>
      <c r="I47" s="213">
        <v>0</v>
      </c>
      <c r="J47" s="212">
        <v>0</v>
      </c>
      <c r="K47" s="213">
        <v>0</v>
      </c>
      <c r="L47" s="212">
        <v>0</v>
      </c>
      <c r="M47" s="212">
        <v>0</v>
      </c>
    </row>
    <row r="48" spans="1:13" x14ac:dyDescent="0.25">
      <c r="A48" s="212" t="s">
        <v>1533</v>
      </c>
      <c r="B48" s="212" t="s">
        <v>152</v>
      </c>
      <c r="C48" s="212">
        <v>2</v>
      </c>
      <c r="D48" s="212">
        <v>780</v>
      </c>
      <c r="E48" s="213">
        <v>1560</v>
      </c>
      <c r="F48" s="212">
        <v>2</v>
      </c>
      <c r="G48" s="213">
        <v>1560</v>
      </c>
      <c r="H48" s="212">
        <v>0</v>
      </c>
      <c r="I48" s="213">
        <v>0</v>
      </c>
      <c r="J48" s="212">
        <v>0</v>
      </c>
      <c r="K48" s="213">
        <v>0</v>
      </c>
      <c r="L48" s="212">
        <v>0</v>
      </c>
      <c r="M48" s="212">
        <v>0</v>
      </c>
    </row>
    <row r="49" spans="1:13" x14ac:dyDescent="0.25">
      <c r="A49" s="212" t="s">
        <v>209</v>
      </c>
      <c r="B49" s="212" t="s">
        <v>154</v>
      </c>
      <c r="C49" s="212">
        <v>1</v>
      </c>
      <c r="D49" s="212">
        <v>360</v>
      </c>
      <c r="E49" s="213">
        <v>360</v>
      </c>
      <c r="F49" s="212">
        <v>1</v>
      </c>
      <c r="G49" s="213">
        <v>360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</row>
    <row r="50" spans="1:13" x14ac:dyDescent="0.25">
      <c r="A50" s="212" t="s">
        <v>210</v>
      </c>
      <c r="B50" s="212" t="s">
        <v>143</v>
      </c>
      <c r="C50" s="212">
        <v>5</v>
      </c>
      <c r="D50" s="212">
        <v>490</v>
      </c>
      <c r="E50" s="213">
        <v>2450</v>
      </c>
      <c r="F50" s="212">
        <v>5</v>
      </c>
      <c r="G50" s="213">
        <v>2450</v>
      </c>
      <c r="H50" s="212">
        <v>0</v>
      </c>
      <c r="I50" s="213">
        <v>0</v>
      </c>
      <c r="J50" s="212">
        <v>0</v>
      </c>
      <c r="K50" s="213">
        <v>0</v>
      </c>
      <c r="L50" s="212">
        <v>0</v>
      </c>
      <c r="M50" s="212">
        <v>0</v>
      </c>
    </row>
    <row r="51" spans="1:13" x14ac:dyDescent="0.25">
      <c r="A51" s="212" t="s">
        <v>210</v>
      </c>
      <c r="B51" s="212" t="s">
        <v>143</v>
      </c>
      <c r="C51" s="212">
        <v>23</v>
      </c>
      <c r="D51" s="212">
        <v>200</v>
      </c>
      <c r="E51" s="213">
        <v>4600</v>
      </c>
      <c r="F51" s="212">
        <v>3</v>
      </c>
      <c r="G51" s="213">
        <v>600</v>
      </c>
      <c r="H51" s="212">
        <v>20</v>
      </c>
      <c r="I51" s="213">
        <v>4000</v>
      </c>
      <c r="J51" s="212">
        <v>0</v>
      </c>
      <c r="K51" s="212">
        <v>0</v>
      </c>
      <c r="L51" s="212">
        <v>0</v>
      </c>
      <c r="M51" s="212">
        <v>0</v>
      </c>
    </row>
    <row r="52" spans="1:13" x14ac:dyDescent="0.25">
      <c r="A52" s="212" t="s">
        <v>1534</v>
      </c>
      <c r="B52" s="212" t="s">
        <v>143</v>
      </c>
      <c r="C52" s="212">
        <v>15</v>
      </c>
      <c r="D52" s="213">
        <v>150</v>
      </c>
      <c r="E52" s="213">
        <v>2250</v>
      </c>
      <c r="F52" s="212">
        <v>15</v>
      </c>
      <c r="G52" s="213">
        <v>2250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</row>
    <row r="53" spans="1:13" x14ac:dyDescent="0.25">
      <c r="A53" s="212" t="s">
        <v>211</v>
      </c>
      <c r="B53" s="212" t="s">
        <v>145</v>
      </c>
      <c r="C53" s="212">
        <v>4</v>
      </c>
      <c r="D53" s="213">
        <v>90</v>
      </c>
      <c r="E53" s="213">
        <v>360</v>
      </c>
      <c r="F53" s="212">
        <v>0</v>
      </c>
      <c r="G53" s="213">
        <v>0</v>
      </c>
      <c r="H53" s="212">
        <v>4</v>
      </c>
      <c r="I53" s="213">
        <v>360</v>
      </c>
      <c r="J53" s="212">
        <v>0</v>
      </c>
      <c r="K53" s="213">
        <v>0</v>
      </c>
      <c r="L53" s="212">
        <v>0</v>
      </c>
      <c r="M53" s="212">
        <v>0</v>
      </c>
    </row>
    <row r="54" spans="1:13" x14ac:dyDescent="0.25">
      <c r="A54" s="212" t="s">
        <v>212</v>
      </c>
      <c r="B54" s="212" t="s">
        <v>207</v>
      </c>
      <c r="C54" s="212">
        <v>7</v>
      </c>
      <c r="D54" s="212">
        <v>295</v>
      </c>
      <c r="E54" s="213">
        <v>2065</v>
      </c>
      <c r="F54" s="212">
        <v>5</v>
      </c>
      <c r="G54" s="213">
        <v>1475</v>
      </c>
      <c r="H54" s="212">
        <v>2</v>
      </c>
      <c r="I54" s="213">
        <v>590</v>
      </c>
      <c r="J54" s="212">
        <v>0</v>
      </c>
      <c r="K54" s="212">
        <v>0</v>
      </c>
      <c r="L54" s="212">
        <v>0</v>
      </c>
      <c r="M54" s="212">
        <v>0</v>
      </c>
    </row>
    <row r="55" spans="1:13" x14ac:dyDescent="0.25">
      <c r="A55" s="212" t="s">
        <v>1535</v>
      </c>
      <c r="B55" s="212" t="s">
        <v>201</v>
      </c>
      <c r="C55" s="212">
        <v>4</v>
      </c>
      <c r="D55" s="212">
        <v>383</v>
      </c>
      <c r="E55" s="213">
        <v>1532</v>
      </c>
      <c r="F55" s="212">
        <v>0</v>
      </c>
      <c r="G55" s="213">
        <v>0</v>
      </c>
      <c r="H55" s="212">
        <v>4</v>
      </c>
      <c r="I55" s="213">
        <v>1532</v>
      </c>
      <c r="J55" s="212">
        <v>0</v>
      </c>
      <c r="K55" s="212">
        <v>0</v>
      </c>
      <c r="L55" s="212">
        <v>0</v>
      </c>
      <c r="M55" s="212">
        <v>0</v>
      </c>
    </row>
    <row r="56" spans="1:13" x14ac:dyDescent="0.25">
      <c r="A56" s="212" t="s">
        <v>1536</v>
      </c>
      <c r="B56" s="212" t="s">
        <v>201</v>
      </c>
      <c r="C56" s="212">
        <v>2</v>
      </c>
      <c r="D56" s="213">
        <v>428</v>
      </c>
      <c r="E56" s="213">
        <v>856</v>
      </c>
      <c r="F56" s="212">
        <v>1</v>
      </c>
      <c r="G56" s="213">
        <v>428</v>
      </c>
      <c r="H56" s="212">
        <v>1</v>
      </c>
      <c r="I56" s="213">
        <v>428</v>
      </c>
      <c r="J56" s="212">
        <v>0</v>
      </c>
      <c r="K56" s="212">
        <v>0</v>
      </c>
      <c r="L56" s="212">
        <v>0</v>
      </c>
      <c r="M56" s="212">
        <v>0</v>
      </c>
    </row>
    <row r="57" spans="1:13" x14ac:dyDescent="0.25">
      <c r="A57" s="212" t="s">
        <v>1537</v>
      </c>
      <c r="B57" s="212" t="s">
        <v>145</v>
      </c>
      <c r="C57" s="212">
        <v>1</v>
      </c>
      <c r="D57" s="213">
        <v>1500</v>
      </c>
      <c r="E57" s="213">
        <v>1500</v>
      </c>
      <c r="F57" s="212">
        <v>1</v>
      </c>
      <c r="G57" s="213">
        <v>1500</v>
      </c>
      <c r="H57" s="212">
        <v>0</v>
      </c>
      <c r="I57" s="212">
        <v>0</v>
      </c>
      <c r="J57" s="212">
        <v>0</v>
      </c>
      <c r="K57" s="213">
        <v>0</v>
      </c>
      <c r="L57" s="212">
        <v>0</v>
      </c>
      <c r="M57" s="212">
        <v>0</v>
      </c>
    </row>
    <row r="58" spans="1:13" x14ac:dyDescent="0.25">
      <c r="A58" s="212" t="s">
        <v>1538</v>
      </c>
      <c r="B58" s="212" t="s">
        <v>154</v>
      </c>
      <c r="C58" s="212">
        <v>9</v>
      </c>
      <c r="D58" s="212">
        <v>375</v>
      </c>
      <c r="E58" s="213">
        <v>3375</v>
      </c>
      <c r="F58" s="212">
        <v>7</v>
      </c>
      <c r="G58" s="213">
        <v>2625</v>
      </c>
      <c r="H58" s="212">
        <v>2</v>
      </c>
      <c r="I58" s="212">
        <v>750</v>
      </c>
      <c r="J58" s="212">
        <v>0</v>
      </c>
      <c r="K58" s="212">
        <v>0</v>
      </c>
      <c r="L58" s="212">
        <v>0</v>
      </c>
      <c r="M58" s="212">
        <v>0</v>
      </c>
    </row>
    <row r="59" spans="1:13" x14ac:dyDescent="0.25">
      <c r="A59" s="212" t="s">
        <v>1539</v>
      </c>
      <c r="B59" s="212" t="s">
        <v>152</v>
      </c>
      <c r="C59" s="212">
        <v>3</v>
      </c>
      <c r="D59" s="213">
        <v>11400</v>
      </c>
      <c r="E59" s="213">
        <v>34200</v>
      </c>
      <c r="F59" s="212">
        <v>3</v>
      </c>
      <c r="G59" s="213">
        <v>34200</v>
      </c>
      <c r="H59" s="212">
        <v>0</v>
      </c>
      <c r="I59" s="213">
        <v>0</v>
      </c>
      <c r="J59" s="212">
        <v>0</v>
      </c>
      <c r="K59" s="213">
        <v>0</v>
      </c>
      <c r="L59" s="212">
        <v>0</v>
      </c>
      <c r="M59" s="212">
        <v>0</v>
      </c>
    </row>
    <row r="60" spans="1:13" x14ac:dyDescent="0.25">
      <c r="A60" s="212" t="s">
        <v>1540</v>
      </c>
      <c r="B60" s="212" t="s">
        <v>145</v>
      </c>
      <c r="C60" s="212">
        <v>4</v>
      </c>
      <c r="D60" s="213">
        <v>750</v>
      </c>
      <c r="E60" s="213">
        <v>3000</v>
      </c>
      <c r="F60" s="212">
        <v>4</v>
      </c>
      <c r="G60" s="213">
        <v>3000</v>
      </c>
      <c r="H60" s="212">
        <v>0</v>
      </c>
      <c r="I60" s="213">
        <v>0</v>
      </c>
      <c r="J60" s="212">
        <v>0</v>
      </c>
      <c r="K60" s="212">
        <v>0</v>
      </c>
      <c r="L60" s="212">
        <v>0</v>
      </c>
      <c r="M60" s="212">
        <v>0</v>
      </c>
    </row>
    <row r="61" spans="1:13" x14ac:dyDescent="0.25">
      <c r="A61" s="212" t="s">
        <v>1541</v>
      </c>
      <c r="B61" s="212" t="s">
        <v>145</v>
      </c>
      <c r="C61" s="212">
        <v>4</v>
      </c>
      <c r="D61" s="213">
        <v>400</v>
      </c>
      <c r="E61" s="213">
        <v>1600</v>
      </c>
      <c r="F61" s="212">
        <v>4</v>
      </c>
      <c r="G61" s="213">
        <v>1600</v>
      </c>
      <c r="H61" s="212">
        <v>0</v>
      </c>
      <c r="I61" s="213">
        <v>0</v>
      </c>
      <c r="J61" s="212">
        <v>0</v>
      </c>
      <c r="K61" s="213">
        <v>0</v>
      </c>
      <c r="L61" s="212">
        <v>0</v>
      </c>
      <c r="M61" s="212">
        <v>0</v>
      </c>
    </row>
    <row r="62" spans="1:13" ht="30" x14ac:dyDescent="0.25">
      <c r="A62" s="218" t="s">
        <v>1542</v>
      </c>
      <c r="B62" s="212" t="s">
        <v>145</v>
      </c>
      <c r="C62" s="212">
        <v>7</v>
      </c>
      <c r="D62" s="213">
        <v>450</v>
      </c>
      <c r="E62" s="213">
        <v>3150</v>
      </c>
      <c r="F62" s="212">
        <v>7</v>
      </c>
      <c r="G62" s="213">
        <v>3150</v>
      </c>
      <c r="H62" s="212">
        <v>0</v>
      </c>
      <c r="I62" s="213">
        <v>0</v>
      </c>
      <c r="J62" s="212">
        <v>0</v>
      </c>
      <c r="K62" s="213">
        <v>0</v>
      </c>
      <c r="L62" s="212">
        <v>0</v>
      </c>
      <c r="M62" s="212">
        <v>0</v>
      </c>
    </row>
    <row r="63" spans="1:13" x14ac:dyDescent="0.25">
      <c r="A63" s="212" t="s">
        <v>1543</v>
      </c>
      <c r="B63" s="212" t="s">
        <v>142</v>
      </c>
      <c r="C63" s="212">
        <v>1</v>
      </c>
      <c r="D63" s="213">
        <v>6000</v>
      </c>
      <c r="E63" s="213">
        <v>6000</v>
      </c>
      <c r="F63" s="212">
        <v>1</v>
      </c>
      <c r="G63" s="213">
        <v>6000</v>
      </c>
      <c r="H63" s="212">
        <v>0</v>
      </c>
      <c r="I63" s="213">
        <v>0</v>
      </c>
      <c r="J63" s="212">
        <v>0</v>
      </c>
      <c r="K63" s="213">
        <v>0</v>
      </c>
      <c r="L63" s="212">
        <v>0</v>
      </c>
      <c r="M63" s="212">
        <v>0</v>
      </c>
    </row>
    <row r="64" spans="1:13" x14ac:dyDescent="0.25">
      <c r="A64" s="212" t="s">
        <v>1544</v>
      </c>
      <c r="B64" s="212" t="s">
        <v>145</v>
      </c>
      <c r="C64" s="212">
        <v>2</v>
      </c>
      <c r="D64" s="213">
        <v>1425</v>
      </c>
      <c r="E64" s="213">
        <v>2850</v>
      </c>
      <c r="F64" s="212">
        <v>2</v>
      </c>
      <c r="G64" s="213">
        <v>2850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</row>
    <row r="65" spans="1:13" x14ac:dyDescent="0.25">
      <c r="A65" s="212" t="s">
        <v>213</v>
      </c>
      <c r="B65" s="212" t="s">
        <v>145</v>
      </c>
      <c r="C65" s="212">
        <v>3</v>
      </c>
      <c r="D65" s="213">
        <v>245</v>
      </c>
      <c r="E65" s="213">
        <v>735</v>
      </c>
      <c r="F65" s="212">
        <v>3</v>
      </c>
      <c r="G65" s="213">
        <v>735</v>
      </c>
      <c r="H65" s="212">
        <v>0</v>
      </c>
      <c r="I65" s="213">
        <v>0</v>
      </c>
      <c r="J65" s="212">
        <v>0</v>
      </c>
      <c r="K65" s="212">
        <v>0</v>
      </c>
      <c r="L65" s="212">
        <v>0</v>
      </c>
      <c r="M65" s="212">
        <v>0</v>
      </c>
    </row>
    <row r="66" spans="1:13" x14ac:dyDescent="0.25">
      <c r="A66" s="212" t="s">
        <v>214</v>
      </c>
      <c r="B66" s="212" t="s">
        <v>145</v>
      </c>
      <c r="C66" s="212">
        <v>7</v>
      </c>
      <c r="D66" s="212">
        <v>395</v>
      </c>
      <c r="E66" s="213">
        <v>2765</v>
      </c>
      <c r="F66" s="212">
        <v>3</v>
      </c>
      <c r="G66" s="213">
        <v>1185</v>
      </c>
      <c r="H66" s="212">
        <v>4</v>
      </c>
      <c r="I66" s="213">
        <v>1580</v>
      </c>
      <c r="J66" s="212">
        <v>0</v>
      </c>
      <c r="K66" s="212">
        <v>0</v>
      </c>
      <c r="L66" s="212">
        <v>0</v>
      </c>
      <c r="M66" s="212">
        <v>0</v>
      </c>
    </row>
    <row r="67" spans="1:13" x14ac:dyDescent="0.25">
      <c r="A67" s="212" t="s">
        <v>1545</v>
      </c>
      <c r="B67" s="212" t="s">
        <v>145</v>
      </c>
      <c r="C67" s="212">
        <v>33</v>
      </c>
      <c r="D67" s="213">
        <v>180</v>
      </c>
      <c r="E67" s="213">
        <v>5940</v>
      </c>
      <c r="F67" s="212">
        <v>28</v>
      </c>
      <c r="G67" s="213">
        <v>5040</v>
      </c>
      <c r="H67" s="212">
        <v>5</v>
      </c>
      <c r="I67" s="213">
        <v>900</v>
      </c>
      <c r="J67" s="212">
        <v>0</v>
      </c>
      <c r="K67" s="212">
        <v>0</v>
      </c>
      <c r="L67" s="212">
        <v>0</v>
      </c>
      <c r="M67" s="212">
        <v>0</v>
      </c>
    </row>
    <row r="68" spans="1:13" x14ac:dyDescent="0.25">
      <c r="A68" s="212" t="s">
        <v>1546</v>
      </c>
      <c r="B68" s="212" t="s">
        <v>154</v>
      </c>
      <c r="C68" s="212">
        <v>5</v>
      </c>
      <c r="D68" s="212">
        <v>280</v>
      </c>
      <c r="E68" s="213">
        <v>1400</v>
      </c>
      <c r="F68" s="212">
        <v>5</v>
      </c>
      <c r="G68" s="213">
        <v>1400</v>
      </c>
      <c r="H68" s="212">
        <v>0</v>
      </c>
      <c r="I68" s="213">
        <v>0</v>
      </c>
      <c r="J68" s="212">
        <v>0</v>
      </c>
      <c r="K68" s="212">
        <v>0</v>
      </c>
      <c r="L68" s="212">
        <v>0</v>
      </c>
      <c r="M68" s="212">
        <v>0</v>
      </c>
    </row>
    <row r="69" spans="1:13" x14ac:dyDescent="0.25">
      <c r="A69" s="212" t="s">
        <v>1547</v>
      </c>
      <c r="B69" s="212" t="s">
        <v>145</v>
      </c>
      <c r="C69" s="212">
        <v>1</v>
      </c>
      <c r="D69" s="213">
        <v>6500</v>
      </c>
      <c r="E69" s="213">
        <v>6500</v>
      </c>
      <c r="F69" s="212">
        <v>1</v>
      </c>
      <c r="G69" s="213">
        <v>6500</v>
      </c>
      <c r="H69" s="212">
        <v>0</v>
      </c>
      <c r="I69" s="212">
        <v>0</v>
      </c>
      <c r="J69" s="212">
        <v>0</v>
      </c>
      <c r="K69" s="213">
        <v>0</v>
      </c>
      <c r="L69" s="212">
        <v>0</v>
      </c>
      <c r="M69" s="212">
        <v>0</v>
      </c>
    </row>
    <row r="70" spans="1:13" x14ac:dyDescent="0.25">
      <c r="A70" s="212" t="s">
        <v>1548</v>
      </c>
      <c r="B70" s="212" t="s">
        <v>145</v>
      </c>
      <c r="C70" s="212">
        <v>4</v>
      </c>
      <c r="D70" s="213">
        <v>108</v>
      </c>
      <c r="E70" s="213">
        <v>432</v>
      </c>
      <c r="F70" s="212">
        <v>4</v>
      </c>
      <c r="G70" s="213">
        <v>432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</row>
    <row r="71" spans="1:13" x14ac:dyDescent="0.25">
      <c r="A71" s="212" t="s">
        <v>1549</v>
      </c>
      <c r="B71" s="212" t="s">
        <v>203</v>
      </c>
      <c r="C71" s="212">
        <v>10</v>
      </c>
      <c r="D71" s="213">
        <v>84</v>
      </c>
      <c r="E71" s="213">
        <v>840</v>
      </c>
      <c r="F71" s="212">
        <v>10</v>
      </c>
      <c r="G71" s="213">
        <v>840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0</v>
      </c>
    </row>
    <row r="72" spans="1:13" x14ac:dyDescent="0.25">
      <c r="A72" s="212" t="s">
        <v>1550</v>
      </c>
      <c r="B72" s="212" t="s">
        <v>142</v>
      </c>
      <c r="C72" s="212">
        <v>1</v>
      </c>
      <c r="D72" s="213">
        <v>8400</v>
      </c>
      <c r="E72" s="213">
        <v>8400</v>
      </c>
      <c r="F72" s="212">
        <v>1</v>
      </c>
      <c r="G72" s="213">
        <v>8400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</row>
    <row r="73" spans="1:13" x14ac:dyDescent="0.25">
      <c r="A73" s="212" t="s">
        <v>1551</v>
      </c>
      <c r="B73" s="212" t="s">
        <v>145</v>
      </c>
      <c r="C73" s="212">
        <v>50</v>
      </c>
      <c r="D73" s="213">
        <v>301.60000000000002</v>
      </c>
      <c r="E73" s="213">
        <v>15080</v>
      </c>
      <c r="F73" s="212">
        <v>50</v>
      </c>
      <c r="G73" s="213">
        <v>15080</v>
      </c>
      <c r="H73" s="212">
        <v>0</v>
      </c>
      <c r="I73" s="213">
        <v>0</v>
      </c>
      <c r="J73" s="212">
        <v>0</v>
      </c>
      <c r="K73" s="212">
        <v>0</v>
      </c>
      <c r="L73" s="212">
        <v>0</v>
      </c>
      <c r="M73" s="212">
        <v>0</v>
      </c>
    </row>
    <row r="74" spans="1:13" x14ac:dyDescent="0.25">
      <c r="A74" s="212" t="s">
        <v>215</v>
      </c>
      <c r="B74" s="212" t="s">
        <v>142</v>
      </c>
      <c r="C74" s="212">
        <v>2</v>
      </c>
      <c r="D74" s="213">
        <v>1500</v>
      </c>
      <c r="E74" s="213">
        <v>3000</v>
      </c>
      <c r="F74" s="212">
        <v>2</v>
      </c>
      <c r="G74" s="213">
        <v>3000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</row>
    <row r="75" spans="1:13" x14ac:dyDescent="0.25">
      <c r="A75" s="212" t="s">
        <v>216</v>
      </c>
      <c r="B75" s="212" t="s">
        <v>154</v>
      </c>
      <c r="C75" s="212">
        <v>2</v>
      </c>
      <c r="D75" s="212">
        <v>450</v>
      </c>
      <c r="E75" s="213">
        <v>900</v>
      </c>
      <c r="F75" s="212">
        <v>0</v>
      </c>
      <c r="G75" s="213">
        <v>0</v>
      </c>
      <c r="H75" s="212">
        <v>2</v>
      </c>
      <c r="I75" s="213">
        <v>900</v>
      </c>
      <c r="J75" s="212">
        <v>0</v>
      </c>
      <c r="K75" s="213">
        <v>0</v>
      </c>
      <c r="L75" s="212">
        <v>0</v>
      </c>
      <c r="M75" s="212">
        <v>0</v>
      </c>
    </row>
    <row r="76" spans="1:13" x14ac:dyDescent="0.25">
      <c r="A76" s="212" t="s">
        <v>1552</v>
      </c>
      <c r="B76" s="212" t="s">
        <v>207</v>
      </c>
      <c r="C76" s="212">
        <v>1</v>
      </c>
      <c r="D76" s="213">
        <v>420</v>
      </c>
      <c r="E76" s="213">
        <v>420</v>
      </c>
      <c r="F76" s="212">
        <v>1</v>
      </c>
      <c r="G76" s="213">
        <v>420</v>
      </c>
      <c r="H76" s="212">
        <v>0</v>
      </c>
      <c r="I76" s="212">
        <v>0</v>
      </c>
      <c r="J76" s="212">
        <v>0</v>
      </c>
      <c r="K76" s="212">
        <v>0</v>
      </c>
      <c r="L76" s="212">
        <v>0</v>
      </c>
      <c r="M76" s="212">
        <v>0</v>
      </c>
    </row>
    <row r="77" spans="1:13" x14ac:dyDescent="0.25">
      <c r="A77" s="212" t="s">
        <v>217</v>
      </c>
      <c r="B77" s="212" t="s">
        <v>145</v>
      </c>
      <c r="C77" s="212">
        <v>1</v>
      </c>
      <c r="D77" s="213">
        <v>100</v>
      </c>
      <c r="E77" s="213">
        <v>100</v>
      </c>
      <c r="F77" s="212">
        <v>0</v>
      </c>
      <c r="G77" s="213">
        <v>0</v>
      </c>
      <c r="H77" s="212">
        <v>1</v>
      </c>
      <c r="I77" s="213">
        <v>100</v>
      </c>
      <c r="J77" s="212">
        <v>0</v>
      </c>
      <c r="K77" s="213">
        <v>0</v>
      </c>
      <c r="L77" s="212">
        <v>0</v>
      </c>
      <c r="M77" s="212">
        <v>0</v>
      </c>
    </row>
    <row r="78" spans="1:13" x14ac:dyDescent="0.25">
      <c r="A78" s="212" t="s">
        <v>1553</v>
      </c>
      <c r="B78" s="212" t="s">
        <v>142</v>
      </c>
      <c r="C78" s="212">
        <v>1</v>
      </c>
      <c r="D78" s="213">
        <v>7000</v>
      </c>
      <c r="E78" s="213">
        <v>7000</v>
      </c>
      <c r="F78" s="212">
        <v>1</v>
      </c>
      <c r="G78" s="213">
        <v>7000</v>
      </c>
      <c r="H78" s="212">
        <v>0</v>
      </c>
      <c r="I78" s="213">
        <v>0</v>
      </c>
      <c r="J78" s="212">
        <v>0</v>
      </c>
      <c r="K78" s="213">
        <v>0</v>
      </c>
      <c r="L78" s="212">
        <v>0</v>
      </c>
      <c r="M78" s="212">
        <v>0</v>
      </c>
    </row>
    <row r="79" spans="1:13" x14ac:dyDescent="0.25">
      <c r="A79" s="212" t="s">
        <v>218</v>
      </c>
      <c r="B79" s="212" t="s">
        <v>145</v>
      </c>
      <c r="C79" s="212">
        <v>3</v>
      </c>
      <c r="D79" s="212">
        <v>160</v>
      </c>
      <c r="E79" s="213">
        <v>480</v>
      </c>
      <c r="F79" s="212">
        <v>3</v>
      </c>
      <c r="G79" s="213">
        <v>480</v>
      </c>
      <c r="H79" s="212">
        <v>0</v>
      </c>
      <c r="I79" s="213">
        <v>0</v>
      </c>
      <c r="J79" s="212">
        <v>0</v>
      </c>
      <c r="K79" s="213">
        <v>0</v>
      </c>
      <c r="L79" s="212">
        <v>0</v>
      </c>
      <c r="M79" s="212">
        <v>0</v>
      </c>
    </row>
    <row r="80" spans="1:13" x14ac:dyDescent="0.25">
      <c r="A80" s="212" t="s">
        <v>219</v>
      </c>
      <c r="B80" s="212" t="s">
        <v>145</v>
      </c>
      <c r="C80" s="212">
        <v>12</v>
      </c>
      <c r="D80" s="213">
        <v>850</v>
      </c>
      <c r="E80" s="213">
        <v>10200</v>
      </c>
      <c r="F80" s="212">
        <v>0</v>
      </c>
      <c r="G80" s="213">
        <v>0</v>
      </c>
      <c r="H80" s="212">
        <v>12</v>
      </c>
      <c r="I80" s="213">
        <v>10200</v>
      </c>
      <c r="J80" s="212">
        <v>0</v>
      </c>
      <c r="K80" s="213">
        <v>0</v>
      </c>
      <c r="L80" s="212">
        <v>0</v>
      </c>
      <c r="M80" s="212">
        <v>0</v>
      </c>
    </row>
    <row r="81" spans="1:13" x14ac:dyDescent="0.25">
      <c r="A81" s="212" t="s">
        <v>220</v>
      </c>
      <c r="B81" s="212" t="s">
        <v>145</v>
      </c>
      <c r="C81" s="212">
        <v>56</v>
      </c>
      <c r="D81" s="212">
        <v>150</v>
      </c>
      <c r="E81" s="213">
        <v>8400</v>
      </c>
      <c r="F81" s="212">
        <v>45</v>
      </c>
      <c r="G81" s="213">
        <v>6750</v>
      </c>
      <c r="H81" s="212">
        <v>11</v>
      </c>
      <c r="I81" s="213">
        <v>1650</v>
      </c>
      <c r="J81" s="212">
        <v>0</v>
      </c>
      <c r="K81" s="212">
        <v>0</v>
      </c>
      <c r="L81" s="212">
        <v>0</v>
      </c>
      <c r="M81" s="212">
        <v>0</v>
      </c>
    </row>
    <row r="82" spans="1:13" x14ac:dyDescent="0.25">
      <c r="A82" s="212" t="s">
        <v>1554</v>
      </c>
      <c r="B82" s="212" t="s">
        <v>148</v>
      </c>
      <c r="C82" s="212">
        <v>4</v>
      </c>
      <c r="D82" s="213">
        <v>4500</v>
      </c>
      <c r="E82" s="213">
        <v>18000</v>
      </c>
      <c r="F82" s="212">
        <v>4</v>
      </c>
      <c r="G82" s="213">
        <v>18000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</row>
    <row r="83" spans="1:13" x14ac:dyDescent="0.25">
      <c r="A83" s="212" t="s">
        <v>1555</v>
      </c>
      <c r="B83" s="212" t="s">
        <v>145</v>
      </c>
      <c r="C83" s="212">
        <v>3</v>
      </c>
      <c r="D83" s="213">
        <v>9131</v>
      </c>
      <c r="E83" s="213">
        <v>27393</v>
      </c>
      <c r="F83" s="212">
        <v>3</v>
      </c>
      <c r="G83" s="213">
        <v>27393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</row>
    <row r="84" spans="1:13" x14ac:dyDescent="0.25">
      <c r="A84" s="212" t="s">
        <v>1556</v>
      </c>
      <c r="B84" s="212" t="s">
        <v>145</v>
      </c>
      <c r="C84" s="212">
        <v>2</v>
      </c>
      <c r="D84" s="213">
        <v>2500</v>
      </c>
      <c r="E84" s="213">
        <v>5000</v>
      </c>
      <c r="F84" s="212">
        <v>2</v>
      </c>
      <c r="G84" s="213">
        <v>5000</v>
      </c>
      <c r="H84" s="212">
        <v>0</v>
      </c>
      <c r="I84" s="213">
        <v>0</v>
      </c>
      <c r="J84" s="212">
        <v>0</v>
      </c>
      <c r="K84" s="212">
        <v>0</v>
      </c>
      <c r="L84" s="212">
        <v>0</v>
      </c>
      <c r="M84" s="212">
        <v>0</v>
      </c>
    </row>
    <row r="85" spans="1:13" x14ac:dyDescent="0.25">
      <c r="A85" s="218" t="s">
        <v>1557</v>
      </c>
      <c r="B85" s="212" t="s">
        <v>145</v>
      </c>
      <c r="C85" s="212">
        <v>2</v>
      </c>
      <c r="D85" s="213">
        <v>6500</v>
      </c>
      <c r="E85" s="213">
        <v>13000</v>
      </c>
      <c r="F85" s="212">
        <v>0</v>
      </c>
      <c r="G85" s="213">
        <v>0</v>
      </c>
      <c r="H85" s="212">
        <v>2</v>
      </c>
      <c r="I85" s="213">
        <v>13000</v>
      </c>
      <c r="J85" s="212">
        <v>0</v>
      </c>
      <c r="K85" s="213">
        <v>0</v>
      </c>
      <c r="L85" s="212">
        <v>0</v>
      </c>
      <c r="M85" s="213">
        <v>0</v>
      </c>
    </row>
    <row r="86" spans="1:13" x14ac:dyDescent="0.25">
      <c r="A86" s="212" t="s">
        <v>1558</v>
      </c>
      <c r="B86" s="212" t="s">
        <v>152</v>
      </c>
      <c r="C86" s="212">
        <v>1</v>
      </c>
      <c r="D86" s="213">
        <v>10400</v>
      </c>
      <c r="E86" s="213">
        <v>10400</v>
      </c>
      <c r="F86" s="212">
        <v>1</v>
      </c>
      <c r="G86" s="213">
        <v>10400</v>
      </c>
      <c r="H86" s="212">
        <v>0</v>
      </c>
      <c r="I86" s="213">
        <v>0</v>
      </c>
      <c r="J86" s="212">
        <v>0</v>
      </c>
      <c r="K86" s="213">
        <v>0</v>
      </c>
      <c r="L86" s="212">
        <v>0</v>
      </c>
      <c r="M86" s="212">
        <v>0</v>
      </c>
    </row>
    <row r="87" spans="1:13" x14ac:dyDescent="0.25">
      <c r="A87" s="212" t="s">
        <v>1559</v>
      </c>
      <c r="B87" s="212" t="s">
        <v>145</v>
      </c>
      <c r="C87" s="212">
        <v>2</v>
      </c>
      <c r="D87" s="213">
        <v>4560</v>
      </c>
      <c r="E87" s="213">
        <v>9120</v>
      </c>
      <c r="F87" s="212">
        <v>2</v>
      </c>
      <c r="G87" s="213">
        <v>9120</v>
      </c>
      <c r="H87" s="212">
        <v>0</v>
      </c>
      <c r="I87" s="213">
        <v>0</v>
      </c>
      <c r="J87" s="212">
        <v>0</v>
      </c>
      <c r="K87" s="213">
        <v>0</v>
      </c>
      <c r="L87" s="212">
        <v>0</v>
      </c>
      <c r="M87" s="212">
        <v>0</v>
      </c>
    </row>
    <row r="88" spans="1:13" x14ac:dyDescent="0.25">
      <c r="A88" s="212" t="s">
        <v>1560</v>
      </c>
      <c r="B88" s="212" t="s">
        <v>152</v>
      </c>
      <c r="C88" s="212">
        <v>2</v>
      </c>
      <c r="D88" s="213">
        <v>1785</v>
      </c>
      <c r="E88" s="213">
        <v>3570</v>
      </c>
      <c r="F88" s="212">
        <v>2</v>
      </c>
      <c r="G88" s="213">
        <v>3570</v>
      </c>
      <c r="H88" s="212">
        <v>0</v>
      </c>
      <c r="I88" s="213">
        <v>0</v>
      </c>
      <c r="J88" s="212">
        <v>0</v>
      </c>
      <c r="K88" s="213">
        <v>0</v>
      </c>
      <c r="L88" s="212">
        <v>0</v>
      </c>
      <c r="M88" s="212">
        <v>0</v>
      </c>
    </row>
    <row r="89" spans="1:13" x14ac:dyDescent="0.25">
      <c r="A89" s="212" t="s">
        <v>1561</v>
      </c>
      <c r="B89" s="212" t="s">
        <v>142</v>
      </c>
      <c r="C89" s="212">
        <v>1</v>
      </c>
      <c r="D89" s="213">
        <v>5000</v>
      </c>
      <c r="E89" s="213">
        <v>5000</v>
      </c>
      <c r="F89" s="212">
        <v>1</v>
      </c>
      <c r="G89" s="213">
        <v>5000</v>
      </c>
      <c r="H89" s="212">
        <v>0</v>
      </c>
      <c r="I89" s="213">
        <v>0</v>
      </c>
      <c r="J89" s="212">
        <v>0</v>
      </c>
      <c r="K89" s="213">
        <v>0</v>
      </c>
      <c r="L89" s="212">
        <v>0</v>
      </c>
      <c r="M89" s="212">
        <v>0</v>
      </c>
    </row>
    <row r="90" spans="1:13" x14ac:dyDescent="0.25">
      <c r="A90" s="212" t="s">
        <v>1562</v>
      </c>
      <c r="B90" s="212" t="s">
        <v>152</v>
      </c>
      <c r="C90" s="212">
        <v>1</v>
      </c>
      <c r="D90" s="213">
        <v>11730</v>
      </c>
      <c r="E90" s="213">
        <v>11730</v>
      </c>
      <c r="F90" s="212">
        <v>1</v>
      </c>
      <c r="G90" s="213">
        <v>11730</v>
      </c>
      <c r="H90" s="212">
        <v>0</v>
      </c>
      <c r="I90" s="212">
        <v>0</v>
      </c>
      <c r="J90" s="212">
        <v>0</v>
      </c>
      <c r="K90" s="212">
        <v>0</v>
      </c>
      <c r="L90" s="212">
        <v>0</v>
      </c>
      <c r="M90" s="212">
        <v>0</v>
      </c>
    </row>
    <row r="91" spans="1:13" x14ac:dyDescent="0.25">
      <c r="A91" s="212" t="s">
        <v>1563</v>
      </c>
      <c r="B91" s="212" t="s">
        <v>143</v>
      </c>
      <c r="C91" s="212">
        <v>2</v>
      </c>
      <c r="D91" s="213">
        <v>385</v>
      </c>
      <c r="E91" s="213">
        <v>770</v>
      </c>
      <c r="F91" s="212">
        <v>0</v>
      </c>
      <c r="G91" s="213">
        <v>0</v>
      </c>
      <c r="H91" s="212">
        <v>2</v>
      </c>
      <c r="I91" s="213">
        <v>770</v>
      </c>
      <c r="J91" s="212">
        <v>0</v>
      </c>
      <c r="K91" s="212">
        <v>0</v>
      </c>
      <c r="L91" s="212">
        <v>0</v>
      </c>
      <c r="M91" s="212">
        <v>0</v>
      </c>
    </row>
    <row r="92" spans="1:13" x14ac:dyDescent="0.25">
      <c r="A92" s="212" t="s">
        <v>221</v>
      </c>
      <c r="B92" s="212" t="s">
        <v>145</v>
      </c>
      <c r="C92" s="212">
        <v>2</v>
      </c>
      <c r="D92" s="213">
        <v>430</v>
      </c>
      <c r="E92" s="213">
        <v>860</v>
      </c>
      <c r="F92" s="212">
        <v>0</v>
      </c>
      <c r="G92" s="213">
        <v>0</v>
      </c>
      <c r="H92" s="212">
        <v>2</v>
      </c>
      <c r="I92" s="213">
        <v>860</v>
      </c>
      <c r="J92" s="212">
        <v>0</v>
      </c>
      <c r="K92" s="212">
        <v>0</v>
      </c>
      <c r="L92" s="212">
        <v>0</v>
      </c>
      <c r="M92" s="212">
        <v>0</v>
      </c>
    </row>
    <row r="93" spans="1:13" x14ac:dyDescent="0.25">
      <c r="A93" s="212" t="s">
        <v>1564</v>
      </c>
      <c r="B93" s="212" t="s">
        <v>152</v>
      </c>
      <c r="C93" s="212">
        <v>1</v>
      </c>
      <c r="D93" s="213">
        <v>970</v>
      </c>
      <c r="E93" s="213">
        <v>970</v>
      </c>
      <c r="F93" s="212">
        <v>1</v>
      </c>
      <c r="G93" s="213">
        <v>970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</row>
    <row r="94" spans="1:13" x14ac:dyDescent="0.25">
      <c r="A94" s="212" t="s">
        <v>1565</v>
      </c>
      <c r="B94" s="212" t="s">
        <v>145</v>
      </c>
      <c r="C94" s="212">
        <v>2</v>
      </c>
      <c r="D94" s="213">
        <v>766</v>
      </c>
      <c r="E94" s="213">
        <v>1532</v>
      </c>
      <c r="F94" s="212">
        <v>2</v>
      </c>
      <c r="G94" s="213">
        <v>1532</v>
      </c>
      <c r="H94" s="212">
        <v>0</v>
      </c>
      <c r="I94" s="213">
        <v>0</v>
      </c>
      <c r="J94" s="212">
        <v>0</v>
      </c>
      <c r="K94" s="213">
        <v>0</v>
      </c>
      <c r="L94" s="212">
        <v>0</v>
      </c>
      <c r="M94" s="212">
        <v>0</v>
      </c>
    </row>
    <row r="95" spans="1:13" x14ac:dyDescent="0.25">
      <c r="A95" s="212" t="s">
        <v>1566</v>
      </c>
      <c r="B95" s="212" t="s">
        <v>145</v>
      </c>
      <c r="C95" s="212">
        <v>5</v>
      </c>
      <c r="D95" s="213">
        <v>500</v>
      </c>
      <c r="E95" s="213">
        <v>2500</v>
      </c>
      <c r="F95" s="212">
        <v>5</v>
      </c>
      <c r="G95" s="213">
        <v>2500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  <c r="M95" s="212">
        <v>0</v>
      </c>
    </row>
    <row r="96" spans="1:13" x14ac:dyDescent="0.25">
      <c r="A96" s="212" t="s">
        <v>222</v>
      </c>
      <c r="B96" s="212" t="s">
        <v>223</v>
      </c>
      <c r="C96" s="212">
        <v>12</v>
      </c>
      <c r="D96" s="213">
        <v>100</v>
      </c>
      <c r="E96" s="213">
        <v>1200</v>
      </c>
      <c r="F96" s="212">
        <v>12</v>
      </c>
      <c r="G96" s="213">
        <v>1200</v>
      </c>
      <c r="H96" s="212">
        <v>0</v>
      </c>
      <c r="I96" s="213">
        <v>0</v>
      </c>
      <c r="J96" s="212">
        <v>0</v>
      </c>
      <c r="K96" s="212">
        <v>0</v>
      </c>
      <c r="L96" s="212">
        <v>0</v>
      </c>
      <c r="M96" s="212">
        <v>0</v>
      </c>
    </row>
    <row r="97" spans="1:13" x14ac:dyDescent="0.25">
      <c r="A97" s="212" t="s">
        <v>1567</v>
      </c>
      <c r="B97" s="212" t="s">
        <v>142</v>
      </c>
      <c r="C97" s="212">
        <v>4</v>
      </c>
      <c r="D97" s="212">
        <v>62</v>
      </c>
      <c r="E97" s="213">
        <v>248</v>
      </c>
      <c r="F97" s="212">
        <v>4</v>
      </c>
      <c r="G97" s="213">
        <v>248</v>
      </c>
      <c r="H97" s="212">
        <v>0</v>
      </c>
      <c r="I97" s="213">
        <v>0</v>
      </c>
      <c r="J97" s="212">
        <v>0</v>
      </c>
      <c r="K97" s="213">
        <v>0</v>
      </c>
      <c r="L97" s="212">
        <v>0</v>
      </c>
      <c r="M97" s="212">
        <v>0</v>
      </c>
    </row>
    <row r="98" spans="1:13" ht="15.75" x14ac:dyDescent="0.25">
      <c r="A98" s="214" t="s">
        <v>1568</v>
      </c>
      <c r="B98" s="212" t="s">
        <v>145</v>
      </c>
      <c r="C98" s="212">
        <v>2</v>
      </c>
      <c r="D98" s="213">
        <v>1560</v>
      </c>
      <c r="E98" s="213">
        <v>3120</v>
      </c>
      <c r="F98" s="212">
        <v>2</v>
      </c>
      <c r="G98" s="213">
        <v>3120</v>
      </c>
      <c r="H98" s="212">
        <v>0</v>
      </c>
      <c r="I98" s="212">
        <v>0</v>
      </c>
      <c r="J98" s="212">
        <v>0</v>
      </c>
      <c r="K98" s="212">
        <v>0</v>
      </c>
      <c r="L98" s="212">
        <v>0</v>
      </c>
      <c r="M98" s="212">
        <v>0</v>
      </c>
    </row>
    <row r="99" spans="1:13" x14ac:dyDescent="0.25">
      <c r="A99" s="212" t="s">
        <v>1569</v>
      </c>
      <c r="B99" s="212" t="s">
        <v>203</v>
      </c>
      <c r="C99" s="212">
        <v>50</v>
      </c>
      <c r="D99" s="213">
        <v>1560</v>
      </c>
      <c r="E99" s="213">
        <v>78000</v>
      </c>
      <c r="F99" s="212">
        <v>50</v>
      </c>
      <c r="G99" s="213">
        <v>78000</v>
      </c>
      <c r="H99" s="212">
        <v>0</v>
      </c>
      <c r="I99" s="213">
        <v>0</v>
      </c>
      <c r="J99" s="212">
        <v>0</v>
      </c>
      <c r="K99" s="213">
        <v>0</v>
      </c>
      <c r="L99" s="212">
        <v>0</v>
      </c>
      <c r="M99" s="212">
        <v>0</v>
      </c>
    </row>
    <row r="100" spans="1:13" x14ac:dyDescent="0.25">
      <c r="A100" s="212" t="s">
        <v>1570</v>
      </c>
      <c r="B100" s="212" t="s">
        <v>150</v>
      </c>
      <c r="C100" s="212">
        <v>1</v>
      </c>
      <c r="D100" s="213">
        <v>370</v>
      </c>
      <c r="E100" s="213">
        <v>370</v>
      </c>
      <c r="F100" s="212">
        <v>1</v>
      </c>
      <c r="G100" s="213">
        <v>370</v>
      </c>
      <c r="H100" s="212">
        <v>0</v>
      </c>
      <c r="I100" s="212">
        <v>0</v>
      </c>
      <c r="J100" s="212">
        <v>0</v>
      </c>
      <c r="K100" s="212">
        <v>0</v>
      </c>
      <c r="L100" s="212">
        <v>0</v>
      </c>
      <c r="M100" s="212">
        <v>0</v>
      </c>
    </row>
    <row r="101" spans="1:13" x14ac:dyDescent="0.25">
      <c r="A101" s="212" t="s">
        <v>224</v>
      </c>
      <c r="B101" s="212" t="s">
        <v>207</v>
      </c>
      <c r="C101" s="212">
        <v>2</v>
      </c>
      <c r="D101" s="213">
        <v>295</v>
      </c>
      <c r="E101" s="213">
        <v>590</v>
      </c>
      <c r="F101" s="212">
        <v>2</v>
      </c>
      <c r="G101" s="213">
        <v>590</v>
      </c>
      <c r="H101" s="212">
        <v>0</v>
      </c>
      <c r="I101" s="212">
        <v>0</v>
      </c>
      <c r="J101" s="212">
        <v>0</v>
      </c>
      <c r="K101" s="212">
        <v>0</v>
      </c>
      <c r="L101" s="212">
        <v>0</v>
      </c>
      <c r="M101" s="212">
        <v>0</v>
      </c>
    </row>
    <row r="102" spans="1:13" x14ac:dyDescent="0.25">
      <c r="A102" s="212" t="s">
        <v>1571</v>
      </c>
      <c r="B102" s="212" t="s">
        <v>152</v>
      </c>
      <c r="C102" s="212">
        <v>2</v>
      </c>
      <c r="D102" s="213">
        <v>8400</v>
      </c>
      <c r="E102" s="213">
        <v>16800</v>
      </c>
      <c r="F102" s="212">
        <v>2</v>
      </c>
      <c r="G102" s="213">
        <v>16800</v>
      </c>
      <c r="H102" s="212">
        <v>0</v>
      </c>
      <c r="I102" s="212">
        <v>0</v>
      </c>
      <c r="J102" s="212">
        <v>0</v>
      </c>
      <c r="K102" s="212">
        <v>0</v>
      </c>
      <c r="L102" s="212">
        <v>0</v>
      </c>
      <c r="M102" s="212">
        <v>0</v>
      </c>
    </row>
    <row r="103" spans="1:13" x14ac:dyDescent="0.25">
      <c r="A103" s="212" t="s">
        <v>1572</v>
      </c>
      <c r="B103" s="212" t="s">
        <v>152</v>
      </c>
      <c r="C103" s="212">
        <v>1</v>
      </c>
      <c r="D103" s="213">
        <v>1800</v>
      </c>
      <c r="E103" s="213">
        <v>1800</v>
      </c>
      <c r="F103" s="212">
        <v>1</v>
      </c>
      <c r="G103" s="213">
        <v>1800</v>
      </c>
      <c r="H103" s="212">
        <v>0</v>
      </c>
      <c r="I103" s="212">
        <v>0</v>
      </c>
      <c r="J103" s="212">
        <v>0</v>
      </c>
      <c r="K103" s="212">
        <v>0</v>
      </c>
      <c r="L103" s="212">
        <v>0</v>
      </c>
      <c r="M103" s="212">
        <v>0</v>
      </c>
    </row>
    <row r="104" spans="1:13" x14ac:dyDescent="0.25">
      <c r="A104" s="212" t="s">
        <v>1573</v>
      </c>
      <c r="B104" s="212" t="s">
        <v>145</v>
      </c>
      <c r="C104" s="212">
        <v>40</v>
      </c>
      <c r="D104" s="213">
        <v>3000</v>
      </c>
      <c r="E104" s="213">
        <v>120000</v>
      </c>
      <c r="F104" s="212">
        <v>40</v>
      </c>
      <c r="G104" s="213">
        <v>120000</v>
      </c>
      <c r="H104" s="212">
        <v>0</v>
      </c>
      <c r="I104" s="213">
        <v>0</v>
      </c>
      <c r="J104" s="212">
        <v>0</v>
      </c>
      <c r="K104" s="212">
        <v>0</v>
      </c>
      <c r="L104" s="212">
        <v>0</v>
      </c>
      <c r="M104" s="212">
        <v>0</v>
      </c>
    </row>
    <row r="105" spans="1:13" x14ac:dyDescent="0.25">
      <c r="A105" s="212" t="s">
        <v>1574</v>
      </c>
      <c r="B105" s="212" t="s">
        <v>152</v>
      </c>
      <c r="C105" s="212">
        <v>3</v>
      </c>
      <c r="D105" s="213">
        <v>2100</v>
      </c>
      <c r="E105" s="213">
        <v>6300</v>
      </c>
      <c r="F105" s="212">
        <v>3</v>
      </c>
      <c r="G105" s="213">
        <v>6300</v>
      </c>
      <c r="H105" s="212">
        <v>0</v>
      </c>
      <c r="I105" s="212">
        <v>0</v>
      </c>
      <c r="J105" s="212">
        <v>0</v>
      </c>
      <c r="K105" s="212">
        <v>0</v>
      </c>
      <c r="L105" s="212">
        <v>0</v>
      </c>
      <c r="M105" s="212">
        <v>0</v>
      </c>
    </row>
    <row r="106" spans="1:13" x14ac:dyDescent="0.25">
      <c r="A106" s="212" t="s">
        <v>1575</v>
      </c>
      <c r="B106" s="212" t="s">
        <v>143</v>
      </c>
      <c r="C106" s="212">
        <v>4</v>
      </c>
      <c r="D106" s="213">
        <v>160</v>
      </c>
      <c r="E106" s="213">
        <v>640</v>
      </c>
      <c r="F106" s="212">
        <v>0</v>
      </c>
      <c r="G106" s="213">
        <v>0</v>
      </c>
      <c r="H106" s="212">
        <v>4</v>
      </c>
      <c r="I106" s="212">
        <v>640</v>
      </c>
      <c r="J106" s="212">
        <v>0</v>
      </c>
      <c r="K106" s="212">
        <v>0</v>
      </c>
      <c r="L106" s="212">
        <v>0</v>
      </c>
      <c r="M106" s="212">
        <v>0</v>
      </c>
    </row>
    <row r="107" spans="1:13" x14ac:dyDescent="0.25">
      <c r="A107" s="212" t="s">
        <v>225</v>
      </c>
      <c r="B107" s="212" t="s">
        <v>142</v>
      </c>
      <c r="C107" s="212">
        <v>2</v>
      </c>
      <c r="D107" s="213">
        <v>3800</v>
      </c>
      <c r="E107" s="213">
        <v>7600</v>
      </c>
      <c r="F107" s="212">
        <v>0</v>
      </c>
      <c r="G107" s="213">
        <v>0</v>
      </c>
      <c r="H107" s="212">
        <v>1</v>
      </c>
      <c r="I107" s="213">
        <v>3800</v>
      </c>
      <c r="J107" s="212">
        <v>1</v>
      </c>
      <c r="K107" s="213">
        <v>3800</v>
      </c>
      <c r="L107" s="212">
        <v>0</v>
      </c>
      <c r="M107" s="212">
        <v>0</v>
      </c>
    </row>
    <row r="108" spans="1:13" x14ac:dyDescent="0.25">
      <c r="A108" s="212" t="s">
        <v>226</v>
      </c>
      <c r="B108" s="212" t="s">
        <v>145</v>
      </c>
      <c r="C108" s="212">
        <v>4</v>
      </c>
      <c r="D108" s="212">
        <v>130</v>
      </c>
      <c r="E108" s="213">
        <v>520</v>
      </c>
      <c r="F108" s="212">
        <v>0</v>
      </c>
      <c r="G108" s="213">
        <v>0</v>
      </c>
      <c r="H108" s="212">
        <v>4</v>
      </c>
      <c r="I108" s="213">
        <v>520</v>
      </c>
      <c r="J108" s="212">
        <v>0</v>
      </c>
      <c r="K108" s="213">
        <v>0</v>
      </c>
      <c r="L108" s="212">
        <v>0</v>
      </c>
      <c r="M108" s="212">
        <v>0</v>
      </c>
    </row>
    <row r="109" spans="1:13" x14ac:dyDescent="0.25">
      <c r="A109" s="212" t="s">
        <v>1576</v>
      </c>
      <c r="B109" s="212" t="s">
        <v>148</v>
      </c>
      <c r="C109" s="212">
        <v>2</v>
      </c>
      <c r="D109" s="213">
        <v>18.670000000000002</v>
      </c>
      <c r="E109" s="213">
        <v>37.340000000000003</v>
      </c>
      <c r="F109" s="212">
        <v>2</v>
      </c>
      <c r="G109" s="213">
        <v>37.340000000000003</v>
      </c>
      <c r="H109" s="212">
        <v>0</v>
      </c>
      <c r="I109" s="213">
        <v>0</v>
      </c>
      <c r="J109" s="212">
        <v>0</v>
      </c>
      <c r="K109" s="213">
        <v>0</v>
      </c>
      <c r="L109" s="212">
        <v>0</v>
      </c>
      <c r="M109" s="212">
        <v>0</v>
      </c>
    </row>
    <row r="110" spans="1:13" x14ac:dyDescent="0.25">
      <c r="A110" s="212" t="s">
        <v>1577</v>
      </c>
      <c r="B110" s="212" t="s">
        <v>148</v>
      </c>
      <c r="C110" s="212">
        <v>3</v>
      </c>
      <c r="D110" s="213">
        <v>5800</v>
      </c>
      <c r="E110" s="213">
        <v>17400</v>
      </c>
      <c r="F110" s="212">
        <v>3</v>
      </c>
      <c r="G110" s="213">
        <v>17400</v>
      </c>
      <c r="H110" s="212">
        <v>0</v>
      </c>
      <c r="I110" s="213">
        <v>0</v>
      </c>
      <c r="J110" s="212">
        <v>0</v>
      </c>
      <c r="K110" s="213">
        <v>0</v>
      </c>
      <c r="L110" s="212">
        <v>0</v>
      </c>
      <c r="M110" s="212">
        <v>0</v>
      </c>
    </row>
    <row r="111" spans="1:13" x14ac:dyDescent="0.25">
      <c r="A111" s="212" t="s">
        <v>1578</v>
      </c>
      <c r="B111" s="212" t="s">
        <v>145</v>
      </c>
      <c r="C111" s="212">
        <v>2</v>
      </c>
      <c r="D111" s="213">
        <v>215</v>
      </c>
      <c r="E111" s="213">
        <v>430</v>
      </c>
      <c r="F111" s="212">
        <v>2</v>
      </c>
      <c r="G111" s="213">
        <v>430</v>
      </c>
      <c r="H111" s="212">
        <v>0</v>
      </c>
      <c r="I111" s="212">
        <v>0</v>
      </c>
      <c r="J111" s="212">
        <v>0</v>
      </c>
      <c r="K111" s="212">
        <v>0</v>
      </c>
      <c r="L111" s="212">
        <v>0</v>
      </c>
      <c r="M111" s="212">
        <v>0</v>
      </c>
    </row>
    <row r="112" spans="1:13" x14ac:dyDescent="0.25">
      <c r="A112" s="212" t="s">
        <v>1579</v>
      </c>
      <c r="B112" s="212" t="s">
        <v>152</v>
      </c>
      <c r="C112" s="212">
        <v>2</v>
      </c>
      <c r="D112" s="213">
        <v>3670</v>
      </c>
      <c r="E112" s="213">
        <v>7340</v>
      </c>
      <c r="F112" s="212">
        <v>2</v>
      </c>
      <c r="G112" s="213">
        <v>7340</v>
      </c>
      <c r="H112" s="212">
        <v>0</v>
      </c>
      <c r="I112" s="213">
        <v>0</v>
      </c>
      <c r="J112" s="212">
        <v>0</v>
      </c>
      <c r="K112" s="213">
        <v>0</v>
      </c>
      <c r="L112" s="212">
        <v>0</v>
      </c>
      <c r="M112" s="212">
        <v>0</v>
      </c>
    </row>
    <row r="113" spans="1:13" x14ac:dyDescent="0.25">
      <c r="A113" s="212" t="s">
        <v>227</v>
      </c>
      <c r="B113" s="212" t="s">
        <v>143</v>
      </c>
      <c r="C113" s="212">
        <v>15</v>
      </c>
      <c r="D113" s="213">
        <v>15</v>
      </c>
      <c r="E113" s="213">
        <v>225</v>
      </c>
      <c r="F113" s="212">
        <v>0</v>
      </c>
      <c r="G113" s="213">
        <v>0</v>
      </c>
      <c r="H113" s="212">
        <v>15</v>
      </c>
      <c r="I113" s="212">
        <v>225</v>
      </c>
      <c r="J113" s="212">
        <v>0</v>
      </c>
      <c r="K113" s="213">
        <v>0</v>
      </c>
      <c r="L113" s="212">
        <v>0</v>
      </c>
      <c r="M113" s="212">
        <v>0</v>
      </c>
    </row>
    <row r="114" spans="1:13" x14ac:dyDescent="0.25">
      <c r="A114" s="212" t="s">
        <v>1580</v>
      </c>
      <c r="B114" s="212" t="s">
        <v>145</v>
      </c>
      <c r="C114" s="212">
        <v>5</v>
      </c>
      <c r="D114" s="213">
        <v>280</v>
      </c>
      <c r="E114" s="213">
        <v>1400</v>
      </c>
      <c r="F114" s="212">
        <v>5</v>
      </c>
      <c r="G114" s="213">
        <v>1400</v>
      </c>
      <c r="H114" s="212">
        <v>0</v>
      </c>
      <c r="I114" s="213">
        <v>0</v>
      </c>
      <c r="J114" s="212">
        <v>0</v>
      </c>
      <c r="K114" s="212">
        <v>0</v>
      </c>
      <c r="L114" s="212">
        <v>0</v>
      </c>
      <c r="M114" s="212">
        <v>0</v>
      </c>
    </row>
    <row r="115" spans="1:13" x14ac:dyDescent="0.25">
      <c r="A115" s="212" t="s">
        <v>1581</v>
      </c>
      <c r="B115" s="212" t="s">
        <v>140</v>
      </c>
      <c r="C115" s="212">
        <v>34</v>
      </c>
      <c r="D115" s="213">
        <v>165</v>
      </c>
      <c r="E115" s="213">
        <v>5610</v>
      </c>
      <c r="F115" s="212">
        <v>15</v>
      </c>
      <c r="G115" s="213">
        <v>2475</v>
      </c>
      <c r="H115" s="212">
        <v>9</v>
      </c>
      <c r="I115" s="213">
        <v>1485</v>
      </c>
      <c r="J115" s="212">
        <v>10</v>
      </c>
      <c r="K115" s="213">
        <v>1650</v>
      </c>
      <c r="L115" s="212">
        <v>0</v>
      </c>
      <c r="M115" s="212">
        <v>0</v>
      </c>
    </row>
    <row r="116" spans="1:13" x14ac:dyDescent="0.25">
      <c r="A116" s="212" t="s">
        <v>1582</v>
      </c>
      <c r="B116" s="212" t="s">
        <v>148</v>
      </c>
      <c r="C116" s="212">
        <v>4</v>
      </c>
      <c r="D116" s="213">
        <v>285</v>
      </c>
      <c r="E116" s="213">
        <v>1140</v>
      </c>
      <c r="F116" s="212">
        <v>4</v>
      </c>
      <c r="G116" s="213">
        <v>1140</v>
      </c>
      <c r="H116" s="212">
        <v>0</v>
      </c>
      <c r="I116" s="213">
        <v>0</v>
      </c>
      <c r="J116" s="212">
        <v>0</v>
      </c>
      <c r="K116" s="213">
        <v>0</v>
      </c>
      <c r="L116" s="212">
        <v>0</v>
      </c>
      <c r="M116" s="212">
        <v>0</v>
      </c>
    </row>
    <row r="117" spans="1:13" x14ac:dyDescent="0.25">
      <c r="A117" s="212" t="s">
        <v>1583</v>
      </c>
      <c r="B117" s="212" t="s">
        <v>148</v>
      </c>
      <c r="C117" s="212">
        <v>2</v>
      </c>
      <c r="D117" s="212">
        <v>150</v>
      </c>
      <c r="E117" s="213">
        <v>300</v>
      </c>
      <c r="F117" s="212">
        <v>2</v>
      </c>
      <c r="G117" s="213">
        <v>300</v>
      </c>
      <c r="H117" s="212">
        <v>0</v>
      </c>
      <c r="I117" s="213">
        <v>0</v>
      </c>
      <c r="J117" s="212">
        <v>0</v>
      </c>
      <c r="K117" s="213">
        <v>0</v>
      </c>
      <c r="L117" s="212">
        <v>0</v>
      </c>
      <c r="M117" s="212">
        <v>0</v>
      </c>
    </row>
    <row r="118" spans="1:13" x14ac:dyDescent="0.25">
      <c r="A118" s="212" t="s">
        <v>1584</v>
      </c>
      <c r="B118" s="212" t="s">
        <v>145</v>
      </c>
      <c r="C118" s="212">
        <v>1</v>
      </c>
      <c r="D118" s="213">
        <v>8500</v>
      </c>
      <c r="E118" s="213">
        <v>8500</v>
      </c>
      <c r="F118" s="212">
        <v>1</v>
      </c>
      <c r="G118" s="213">
        <v>8500</v>
      </c>
      <c r="H118" s="212">
        <v>0</v>
      </c>
      <c r="I118" s="213">
        <v>0</v>
      </c>
      <c r="J118" s="212">
        <v>0</v>
      </c>
      <c r="K118" s="213">
        <v>0</v>
      </c>
      <c r="L118" s="212">
        <v>0</v>
      </c>
      <c r="M118" s="212">
        <v>0</v>
      </c>
    </row>
    <row r="119" spans="1:13" x14ac:dyDescent="0.25">
      <c r="A119" s="212" t="s">
        <v>228</v>
      </c>
      <c r="B119" s="212" t="s">
        <v>145</v>
      </c>
      <c r="C119" s="212">
        <v>5</v>
      </c>
      <c r="D119" s="213">
        <v>500</v>
      </c>
      <c r="E119" s="213">
        <v>2500</v>
      </c>
      <c r="F119" s="212">
        <v>5</v>
      </c>
      <c r="G119" s="213">
        <v>2500</v>
      </c>
      <c r="H119" s="212">
        <v>0</v>
      </c>
      <c r="I119" s="212">
        <v>0</v>
      </c>
      <c r="J119" s="212">
        <v>0</v>
      </c>
      <c r="K119" s="212">
        <v>0</v>
      </c>
      <c r="L119" s="212">
        <v>0</v>
      </c>
      <c r="M119" s="212">
        <v>0</v>
      </c>
    </row>
    <row r="120" spans="1:13" x14ac:dyDescent="0.25">
      <c r="A120" s="212" t="s">
        <v>1585</v>
      </c>
      <c r="B120" s="212" t="s">
        <v>142</v>
      </c>
      <c r="C120" s="212">
        <v>1</v>
      </c>
      <c r="D120" s="213">
        <v>5200</v>
      </c>
      <c r="E120" s="213">
        <v>5200</v>
      </c>
      <c r="F120" s="212">
        <v>1</v>
      </c>
      <c r="G120" s="213">
        <v>5200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12">
        <v>0</v>
      </c>
    </row>
    <row r="121" spans="1:13" x14ac:dyDescent="0.25">
      <c r="A121" s="212" t="s">
        <v>1586</v>
      </c>
      <c r="B121" s="212" t="s">
        <v>142</v>
      </c>
      <c r="C121" s="212">
        <v>1</v>
      </c>
      <c r="D121" s="213">
        <v>3000</v>
      </c>
      <c r="E121" s="213">
        <v>3000</v>
      </c>
      <c r="F121" s="212">
        <v>1</v>
      </c>
      <c r="G121" s="213">
        <v>3000</v>
      </c>
      <c r="H121" s="212">
        <v>0</v>
      </c>
      <c r="I121" s="212">
        <v>0</v>
      </c>
      <c r="J121" s="212">
        <v>0</v>
      </c>
      <c r="K121" s="212">
        <v>0</v>
      </c>
      <c r="L121" s="212">
        <v>0</v>
      </c>
      <c r="M121" s="212">
        <v>0</v>
      </c>
    </row>
    <row r="122" spans="1:13" x14ac:dyDescent="0.25">
      <c r="A122" s="212" t="s">
        <v>229</v>
      </c>
      <c r="B122" s="212" t="s">
        <v>145</v>
      </c>
      <c r="C122" s="212">
        <v>3</v>
      </c>
      <c r="D122" s="213">
        <v>750</v>
      </c>
      <c r="E122" s="213">
        <v>2250</v>
      </c>
      <c r="F122" s="212">
        <v>1</v>
      </c>
      <c r="G122" s="213">
        <v>750</v>
      </c>
      <c r="H122" s="212">
        <v>2</v>
      </c>
      <c r="I122" s="213">
        <v>1500</v>
      </c>
      <c r="J122" s="212">
        <v>0</v>
      </c>
      <c r="K122" s="213">
        <v>0</v>
      </c>
      <c r="L122" s="212">
        <v>0</v>
      </c>
      <c r="M122" s="212">
        <v>0</v>
      </c>
    </row>
    <row r="123" spans="1:13" x14ac:dyDescent="0.25">
      <c r="A123" s="212" t="s">
        <v>1587</v>
      </c>
      <c r="B123" s="212" t="s">
        <v>145</v>
      </c>
      <c r="C123" s="212">
        <v>4</v>
      </c>
      <c r="D123" s="213">
        <v>50</v>
      </c>
      <c r="E123" s="213">
        <v>200</v>
      </c>
      <c r="F123" s="212">
        <v>4</v>
      </c>
      <c r="G123" s="213">
        <v>200</v>
      </c>
      <c r="H123" s="212">
        <v>0</v>
      </c>
      <c r="I123" s="213">
        <v>0</v>
      </c>
      <c r="J123" s="212">
        <v>0</v>
      </c>
      <c r="K123" s="212">
        <v>0</v>
      </c>
      <c r="L123" s="212">
        <v>0</v>
      </c>
      <c r="M123" s="212">
        <v>0</v>
      </c>
    </row>
    <row r="124" spans="1:13" x14ac:dyDescent="0.25">
      <c r="A124" s="212" t="s">
        <v>1588</v>
      </c>
      <c r="B124" s="212" t="s">
        <v>145</v>
      </c>
      <c r="C124" s="212">
        <v>1</v>
      </c>
      <c r="D124" s="213">
        <v>55</v>
      </c>
      <c r="E124" s="213">
        <v>55</v>
      </c>
      <c r="F124" s="212">
        <v>1</v>
      </c>
      <c r="G124" s="213">
        <v>55</v>
      </c>
      <c r="H124" s="212">
        <v>0</v>
      </c>
      <c r="I124" s="212">
        <v>0</v>
      </c>
      <c r="J124" s="212">
        <v>0</v>
      </c>
      <c r="K124" s="212">
        <v>0</v>
      </c>
      <c r="L124" s="212">
        <v>0</v>
      </c>
      <c r="M124" s="212">
        <v>0</v>
      </c>
    </row>
    <row r="125" spans="1:13" x14ac:dyDescent="0.25">
      <c r="A125" s="212" t="s">
        <v>1589</v>
      </c>
      <c r="B125" s="212"/>
      <c r="C125" s="212"/>
      <c r="D125" s="213"/>
      <c r="E125" s="213"/>
      <c r="F125" s="212"/>
      <c r="G125" s="213"/>
      <c r="H125" s="212"/>
      <c r="I125" s="212"/>
      <c r="J125" s="212"/>
      <c r="K125" s="213"/>
      <c r="L125" s="212"/>
      <c r="M125" s="212"/>
    </row>
    <row r="126" spans="1:13" ht="75" x14ac:dyDescent="0.25">
      <c r="A126" s="218" t="s">
        <v>1590</v>
      </c>
      <c r="B126" s="212" t="s">
        <v>142</v>
      </c>
      <c r="C126" s="212">
        <v>1</v>
      </c>
      <c r="D126" s="213">
        <v>9500</v>
      </c>
      <c r="E126" s="213">
        <v>9500</v>
      </c>
      <c r="F126" s="212">
        <v>1</v>
      </c>
      <c r="G126" s="213">
        <v>9500</v>
      </c>
      <c r="H126" s="212">
        <v>0</v>
      </c>
      <c r="I126" s="213">
        <v>0</v>
      </c>
      <c r="J126" s="212">
        <v>0</v>
      </c>
      <c r="K126" s="213">
        <v>0</v>
      </c>
      <c r="L126" s="212">
        <v>0</v>
      </c>
      <c r="M126" s="212">
        <v>0</v>
      </c>
    </row>
    <row r="127" spans="1:13" x14ac:dyDescent="0.25">
      <c r="A127" s="212" t="s">
        <v>230</v>
      </c>
      <c r="B127" s="212" t="s">
        <v>142</v>
      </c>
      <c r="C127" s="212">
        <v>1</v>
      </c>
      <c r="D127" s="213">
        <v>8000</v>
      </c>
      <c r="E127" s="213">
        <v>8000</v>
      </c>
      <c r="F127" s="212">
        <v>1</v>
      </c>
      <c r="G127" s="213">
        <v>8000</v>
      </c>
      <c r="H127" s="212">
        <v>0</v>
      </c>
      <c r="I127" s="212">
        <v>0</v>
      </c>
      <c r="J127" s="212">
        <v>0</v>
      </c>
      <c r="K127" s="213">
        <v>0</v>
      </c>
      <c r="L127" s="212">
        <v>0</v>
      </c>
      <c r="M127" s="212">
        <v>0</v>
      </c>
    </row>
    <row r="128" spans="1:13" ht="18.75" x14ac:dyDescent="0.3">
      <c r="A128" s="322" t="s">
        <v>101</v>
      </c>
      <c r="B128" s="323"/>
      <c r="C128" s="212"/>
      <c r="D128" s="212"/>
      <c r="E128" s="233">
        <f>SUM(E2:E127)</f>
        <v>785106.34</v>
      </c>
      <c r="F128" s="212"/>
      <c r="G128" s="212"/>
      <c r="H128" s="212"/>
      <c r="I128" s="212"/>
      <c r="J128" s="212"/>
      <c r="K128" s="212"/>
      <c r="L128" s="212"/>
      <c r="M128" s="212"/>
    </row>
  </sheetData>
  <mergeCells count="2">
    <mergeCell ref="A1:M1"/>
    <mergeCell ref="A128:B128"/>
  </mergeCells>
  <hyperlinks>
    <hyperlink ref="E128" location="APP!A1" display="APP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61" workbookViewId="0">
      <selection activeCell="E66" sqref="E66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</cols>
  <sheetData>
    <row r="1" spans="1:17" ht="21" x14ac:dyDescent="0.35">
      <c r="A1" s="319" t="s">
        <v>116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</row>
    <row r="2" spans="1:17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405</v>
      </c>
      <c r="P2" s="212" t="s">
        <v>237</v>
      </c>
      <c r="Q2" s="213">
        <v>999890</v>
      </c>
    </row>
    <row r="3" spans="1:17" x14ac:dyDescent="0.25">
      <c r="A3" s="212" t="s">
        <v>341</v>
      </c>
      <c r="B3" s="212" t="s">
        <v>342</v>
      </c>
      <c r="C3" s="212">
        <v>5</v>
      </c>
      <c r="D3" s="213">
        <v>100</v>
      </c>
      <c r="E3" s="213">
        <v>500</v>
      </c>
      <c r="F3" s="212">
        <v>5</v>
      </c>
      <c r="G3" s="213">
        <v>500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406</v>
      </c>
      <c r="P3" s="212" t="s">
        <v>235</v>
      </c>
      <c r="Q3" s="213">
        <v>121395</v>
      </c>
    </row>
    <row r="4" spans="1:17" x14ac:dyDescent="0.25">
      <c r="A4" s="212" t="s">
        <v>343</v>
      </c>
      <c r="B4" s="212" t="s">
        <v>223</v>
      </c>
      <c r="C4" s="212">
        <v>25</v>
      </c>
      <c r="D4" s="213">
        <v>300</v>
      </c>
      <c r="E4" s="213">
        <v>7500</v>
      </c>
      <c r="F4" s="212">
        <v>25</v>
      </c>
      <c r="G4" s="213">
        <v>7500</v>
      </c>
      <c r="H4" s="212"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O4" s="212" t="s">
        <v>407</v>
      </c>
      <c r="P4" s="212" t="s">
        <v>235</v>
      </c>
      <c r="Q4" s="213">
        <v>65140</v>
      </c>
    </row>
    <row r="5" spans="1:17" x14ac:dyDescent="0.25">
      <c r="A5" s="212" t="s">
        <v>344</v>
      </c>
      <c r="B5" s="212" t="s">
        <v>223</v>
      </c>
      <c r="C5" s="215">
        <v>20000</v>
      </c>
      <c r="D5" s="213">
        <v>1</v>
      </c>
      <c r="E5" s="213">
        <v>20000</v>
      </c>
      <c r="F5" s="212">
        <v>20000</v>
      </c>
      <c r="G5" s="213">
        <v>20000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O5" s="212" t="s">
        <v>408</v>
      </c>
      <c r="P5" s="212" t="s">
        <v>235</v>
      </c>
      <c r="Q5" s="213">
        <v>41500</v>
      </c>
    </row>
    <row r="6" spans="1:17" x14ac:dyDescent="0.25">
      <c r="A6" s="212" t="s">
        <v>345</v>
      </c>
      <c r="B6" s="212" t="s">
        <v>154</v>
      </c>
      <c r="C6" s="212">
        <v>3</v>
      </c>
      <c r="D6" s="213">
        <v>700</v>
      </c>
      <c r="E6" s="213">
        <v>2100</v>
      </c>
      <c r="F6" s="212">
        <v>3</v>
      </c>
      <c r="G6" s="213">
        <v>2100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12">
        <v>0</v>
      </c>
      <c r="O6" s="212" t="s">
        <v>409</v>
      </c>
      <c r="P6" s="212" t="s">
        <v>235</v>
      </c>
      <c r="Q6" s="213">
        <v>115300</v>
      </c>
    </row>
    <row r="7" spans="1:17" x14ac:dyDescent="0.25">
      <c r="A7" s="212" t="s">
        <v>346</v>
      </c>
      <c r="B7" s="212" t="s">
        <v>145</v>
      </c>
      <c r="C7" s="215">
        <v>50000</v>
      </c>
      <c r="D7" s="213">
        <v>0.25</v>
      </c>
      <c r="E7" s="213">
        <v>12500</v>
      </c>
      <c r="F7" s="212">
        <v>50000</v>
      </c>
      <c r="G7" s="213">
        <v>12500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  <c r="O7" s="212" t="s">
        <v>410</v>
      </c>
      <c r="P7" s="212" t="s">
        <v>235</v>
      </c>
      <c r="Q7" s="213">
        <v>95500</v>
      </c>
    </row>
    <row r="8" spans="1:17" x14ac:dyDescent="0.25">
      <c r="A8" s="212" t="s">
        <v>347</v>
      </c>
      <c r="B8" s="212" t="s">
        <v>145</v>
      </c>
      <c r="C8" s="215">
        <v>15000</v>
      </c>
      <c r="D8" s="213">
        <v>1</v>
      </c>
      <c r="E8" s="213">
        <v>15000</v>
      </c>
      <c r="F8" s="212">
        <v>15000</v>
      </c>
      <c r="G8" s="213">
        <v>15000</v>
      </c>
      <c r="H8" s="212">
        <v>0</v>
      </c>
      <c r="I8" s="213">
        <v>0</v>
      </c>
      <c r="J8" s="212">
        <v>0</v>
      </c>
      <c r="K8" s="213">
        <v>0</v>
      </c>
      <c r="L8" s="212">
        <v>0</v>
      </c>
      <c r="M8" s="212">
        <v>0</v>
      </c>
      <c r="O8" s="212" t="s">
        <v>411</v>
      </c>
      <c r="P8" s="212" t="s">
        <v>235</v>
      </c>
      <c r="Q8" s="213">
        <v>53500</v>
      </c>
    </row>
    <row r="9" spans="1:17" x14ac:dyDescent="0.25">
      <c r="A9" s="212" t="s">
        <v>348</v>
      </c>
      <c r="B9" s="212" t="s">
        <v>148</v>
      </c>
      <c r="C9" s="212">
        <v>20</v>
      </c>
      <c r="D9" s="213">
        <v>1800</v>
      </c>
      <c r="E9" s="213">
        <v>36000</v>
      </c>
      <c r="F9" s="212">
        <v>20</v>
      </c>
      <c r="G9" s="213">
        <v>36000</v>
      </c>
      <c r="H9" s="212">
        <v>0</v>
      </c>
      <c r="I9" s="213">
        <v>0</v>
      </c>
      <c r="J9" s="212">
        <v>0</v>
      </c>
      <c r="K9" s="213">
        <v>0</v>
      </c>
      <c r="L9" s="212">
        <v>0</v>
      </c>
      <c r="M9" s="212">
        <v>0</v>
      </c>
      <c r="O9" s="212" t="s">
        <v>412</v>
      </c>
      <c r="P9" s="212" t="s">
        <v>235</v>
      </c>
      <c r="Q9" s="213">
        <v>27416</v>
      </c>
    </row>
    <row r="10" spans="1:17" x14ac:dyDescent="0.25">
      <c r="A10" s="212" t="s">
        <v>389</v>
      </c>
      <c r="B10" s="212" t="s">
        <v>145</v>
      </c>
      <c r="C10" s="212">
        <v>16</v>
      </c>
      <c r="D10" s="212">
        <v>250</v>
      </c>
      <c r="E10" s="213">
        <v>4000</v>
      </c>
      <c r="F10" s="212">
        <v>16</v>
      </c>
      <c r="G10" s="213">
        <v>4000</v>
      </c>
      <c r="H10" s="212">
        <v>0</v>
      </c>
      <c r="I10" s="213">
        <v>0</v>
      </c>
      <c r="J10" s="212">
        <v>0</v>
      </c>
      <c r="K10" s="212">
        <v>0</v>
      </c>
      <c r="L10" s="212">
        <v>0</v>
      </c>
      <c r="M10" s="212">
        <v>0</v>
      </c>
      <c r="Q10" s="220"/>
    </row>
    <row r="11" spans="1:17" x14ac:dyDescent="0.25">
      <c r="A11" s="212" t="s">
        <v>390</v>
      </c>
      <c r="B11" s="212" t="s">
        <v>145</v>
      </c>
      <c r="C11" s="212">
        <v>16</v>
      </c>
      <c r="D11" s="212">
        <v>350</v>
      </c>
      <c r="E11" s="213">
        <v>5600</v>
      </c>
      <c r="F11" s="212">
        <v>16</v>
      </c>
      <c r="G11" s="213">
        <v>5600</v>
      </c>
      <c r="H11" s="212">
        <v>0</v>
      </c>
      <c r="I11" s="213">
        <v>0</v>
      </c>
      <c r="J11" s="212">
        <v>0</v>
      </c>
      <c r="K11" s="213">
        <v>0</v>
      </c>
      <c r="L11" s="212">
        <v>0</v>
      </c>
      <c r="M11" s="212">
        <v>0</v>
      </c>
      <c r="Q11" s="220"/>
    </row>
    <row r="12" spans="1:17" ht="15.75" x14ac:dyDescent="0.25">
      <c r="A12" s="214" t="s">
        <v>391</v>
      </c>
      <c r="B12" s="212" t="s">
        <v>145</v>
      </c>
      <c r="C12" s="212">
        <v>12</v>
      </c>
      <c r="D12" s="212">
        <v>350</v>
      </c>
      <c r="E12" s="213">
        <v>4200</v>
      </c>
      <c r="F12" s="212">
        <v>12</v>
      </c>
      <c r="G12" s="213">
        <v>4200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Q12" s="220"/>
    </row>
    <row r="13" spans="1:17" x14ac:dyDescent="0.25">
      <c r="A13" s="212" t="s">
        <v>349</v>
      </c>
      <c r="B13" s="212" t="s">
        <v>145</v>
      </c>
      <c r="C13" s="212">
        <v>6</v>
      </c>
      <c r="D13" s="213">
        <v>600</v>
      </c>
      <c r="E13" s="213">
        <v>3600</v>
      </c>
      <c r="F13" s="212">
        <v>6</v>
      </c>
      <c r="G13" s="213">
        <v>3600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O13" s="267" t="s">
        <v>199</v>
      </c>
      <c r="P13" s="267"/>
    </row>
    <row r="14" spans="1:17" x14ac:dyDescent="0.25">
      <c r="A14" s="212" t="s">
        <v>392</v>
      </c>
      <c r="B14" s="212" t="s">
        <v>350</v>
      </c>
      <c r="C14" s="212">
        <v>92</v>
      </c>
      <c r="D14" s="213">
        <v>1750</v>
      </c>
      <c r="E14" s="213">
        <v>161000</v>
      </c>
      <c r="F14" s="212">
        <v>23</v>
      </c>
      <c r="G14" s="213">
        <v>40250</v>
      </c>
      <c r="H14" s="212">
        <v>23</v>
      </c>
      <c r="I14" s="213">
        <v>40250</v>
      </c>
      <c r="J14" s="212">
        <v>23</v>
      </c>
      <c r="K14" s="213">
        <v>40250</v>
      </c>
      <c r="L14" s="212">
        <v>23</v>
      </c>
      <c r="M14" s="213">
        <v>40250</v>
      </c>
      <c r="O14" s="212" t="s">
        <v>104</v>
      </c>
      <c r="P14" s="212" t="s">
        <v>3</v>
      </c>
    </row>
    <row r="15" spans="1:17" x14ac:dyDescent="0.25">
      <c r="A15" s="212" t="s">
        <v>351</v>
      </c>
      <c r="B15" s="212" t="s">
        <v>145</v>
      </c>
      <c r="C15" s="215">
        <v>2000</v>
      </c>
      <c r="D15" s="213">
        <v>1</v>
      </c>
      <c r="E15" s="213">
        <v>2000</v>
      </c>
      <c r="F15" s="212">
        <v>2000</v>
      </c>
      <c r="G15" s="213">
        <v>2000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O15" s="213" t="s">
        <v>198</v>
      </c>
      <c r="P15" s="213">
        <v>242487.5</v>
      </c>
    </row>
    <row r="16" spans="1:17" x14ac:dyDescent="0.25">
      <c r="A16" s="212" t="s">
        <v>352</v>
      </c>
      <c r="B16" s="212" t="s">
        <v>350</v>
      </c>
      <c r="C16" s="212">
        <v>5</v>
      </c>
      <c r="D16" s="213">
        <v>600</v>
      </c>
      <c r="E16" s="213">
        <v>3000</v>
      </c>
      <c r="F16" s="212">
        <v>5</v>
      </c>
      <c r="G16" s="213">
        <v>3000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O16" s="213" t="s">
        <v>248</v>
      </c>
      <c r="P16" s="213">
        <v>368440</v>
      </c>
    </row>
    <row r="17" spans="1:16" x14ac:dyDescent="0.25">
      <c r="A17" s="212" t="s">
        <v>393</v>
      </c>
      <c r="B17" s="212" t="s">
        <v>350</v>
      </c>
      <c r="C17" s="212">
        <v>80</v>
      </c>
      <c r="D17" s="213">
        <v>1300</v>
      </c>
      <c r="E17" s="213">
        <v>104000</v>
      </c>
      <c r="F17" s="212">
        <v>80</v>
      </c>
      <c r="G17" s="213">
        <v>104000</v>
      </c>
      <c r="H17" s="212">
        <v>0</v>
      </c>
      <c r="I17" s="213">
        <v>0</v>
      </c>
      <c r="J17" s="212">
        <v>0</v>
      </c>
      <c r="K17" s="212">
        <v>0</v>
      </c>
      <c r="L17" s="212">
        <v>0</v>
      </c>
      <c r="M17" s="212">
        <v>0</v>
      </c>
      <c r="O17" s="212" t="s">
        <v>117</v>
      </c>
      <c r="P17" s="213">
        <v>606275.34</v>
      </c>
    </row>
    <row r="18" spans="1:16" x14ac:dyDescent="0.25">
      <c r="A18" s="212" t="s">
        <v>353</v>
      </c>
      <c r="B18" s="212" t="s">
        <v>342</v>
      </c>
      <c r="C18" s="212">
        <v>6</v>
      </c>
      <c r="D18" s="213">
        <v>3500</v>
      </c>
      <c r="E18" s="213">
        <v>21000</v>
      </c>
      <c r="F18" s="212">
        <v>6</v>
      </c>
      <c r="G18" s="213">
        <v>21000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</row>
    <row r="19" spans="1:16" x14ac:dyDescent="0.25">
      <c r="A19" s="212" t="s">
        <v>285</v>
      </c>
      <c r="B19" s="212" t="s">
        <v>145</v>
      </c>
      <c r="C19" s="212">
        <v>1</v>
      </c>
      <c r="D19" s="212">
        <v>93</v>
      </c>
      <c r="E19" s="213">
        <v>93</v>
      </c>
      <c r="F19" s="212">
        <v>1</v>
      </c>
      <c r="G19" s="213">
        <v>93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21">
        <v>0</v>
      </c>
    </row>
    <row r="20" spans="1:16" x14ac:dyDescent="0.25">
      <c r="A20" s="212" t="s">
        <v>354</v>
      </c>
      <c r="B20" s="212" t="s">
        <v>145</v>
      </c>
      <c r="C20" s="212">
        <v>500</v>
      </c>
      <c r="D20" s="212">
        <v>30</v>
      </c>
      <c r="E20" s="213">
        <v>15000</v>
      </c>
      <c r="F20" s="212">
        <v>500</v>
      </c>
      <c r="G20" s="213">
        <v>15000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21">
        <v>0</v>
      </c>
    </row>
    <row r="21" spans="1:16" x14ac:dyDescent="0.25">
      <c r="A21" s="212" t="s">
        <v>355</v>
      </c>
      <c r="B21" s="212" t="s">
        <v>223</v>
      </c>
      <c r="C21" s="212">
        <v>5</v>
      </c>
      <c r="D21" s="213">
        <v>6000</v>
      </c>
      <c r="E21" s="213">
        <v>30000</v>
      </c>
      <c r="F21" s="212">
        <v>5</v>
      </c>
      <c r="G21" s="213">
        <v>30000</v>
      </c>
      <c r="H21" s="212">
        <v>0</v>
      </c>
      <c r="I21" s="213">
        <v>0</v>
      </c>
      <c r="J21" s="212">
        <v>0</v>
      </c>
      <c r="K21" s="213">
        <v>0</v>
      </c>
      <c r="L21" s="212">
        <v>0</v>
      </c>
      <c r="M21" s="221">
        <v>0</v>
      </c>
    </row>
    <row r="22" spans="1:16" x14ac:dyDescent="0.25">
      <c r="A22" s="212" t="s">
        <v>356</v>
      </c>
      <c r="B22" s="212" t="s">
        <v>357</v>
      </c>
      <c r="C22" s="212">
        <v>10</v>
      </c>
      <c r="D22" s="213">
        <v>1600</v>
      </c>
      <c r="E22" s="213">
        <v>16000</v>
      </c>
      <c r="F22" s="212">
        <v>10</v>
      </c>
      <c r="G22" s="213">
        <v>16000</v>
      </c>
      <c r="H22" s="212">
        <v>0</v>
      </c>
      <c r="I22" s="213">
        <v>0</v>
      </c>
      <c r="J22" s="212">
        <v>0</v>
      </c>
      <c r="K22" s="213">
        <v>0</v>
      </c>
      <c r="L22" s="212">
        <v>0</v>
      </c>
      <c r="M22" s="212">
        <v>0</v>
      </c>
    </row>
    <row r="23" spans="1:16" x14ac:dyDescent="0.25">
      <c r="A23" s="212" t="s">
        <v>358</v>
      </c>
      <c r="B23" s="212" t="s">
        <v>140</v>
      </c>
      <c r="C23" s="212">
        <v>20</v>
      </c>
      <c r="D23" s="213">
        <v>1300</v>
      </c>
      <c r="E23" s="213">
        <v>26000</v>
      </c>
      <c r="F23" s="212">
        <v>20</v>
      </c>
      <c r="G23" s="213">
        <v>26000</v>
      </c>
      <c r="H23" s="212">
        <v>0</v>
      </c>
      <c r="I23" s="213">
        <v>0</v>
      </c>
      <c r="J23" s="212">
        <v>0</v>
      </c>
      <c r="K23" s="213">
        <v>0</v>
      </c>
      <c r="L23" s="212">
        <v>0</v>
      </c>
      <c r="M23" s="212">
        <v>0</v>
      </c>
    </row>
    <row r="24" spans="1:16" x14ac:dyDescent="0.25">
      <c r="A24" s="212" t="s">
        <v>359</v>
      </c>
      <c r="B24" s="212" t="s">
        <v>357</v>
      </c>
      <c r="C24" s="212">
        <v>5</v>
      </c>
      <c r="D24" s="212">
        <v>800</v>
      </c>
      <c r="E24" s="213">
        <v>4000</v>
      </c>
      <c r="F24" s="212">
        <v>5</v>
      </c>
      <c r="G24" s="213">
        <v>4000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</row>
    <row r="25" spans="1:16" x14ac:dyDescent="0.25">
      <c r="A25" s="212" t="s">
        <v>360</v>
      </c>
      <c r="B25" s="212" t="s">
        <v>357</v>
      </c>
      <c r="C25" s="212">
        <v>20</v>
      </c>
      <c r="D25" s="213">
        <v>1100</v>
      </c>
      <c r="E25" s="213">
        <v>22000</v>
      </c>
      <c r="F25" s="212">
        <v>20</v>
      </c>
      <c r="G25" s="213">
        <v>22000</v>
      </c>
      <c r="H25" s="212">
        <v>0</v>
      </c>
      <c r="I25" s="213">
        <v>0</v>
      </c>
      <c r="J25" s="212">
        <v>0</v>
      </c>
      <c r="K25" s="213">
        <v>0</v>
      </c>
      <c r="L25" s="212">
        <v>0</v>
      </c>
      <c r="M25" s="212">
        <v>0</v>
      </c>
    </row>
    <row r="26" spans="1:16" x14ac:dyDescent="0.25">
      <c r="A26" s="212" t="s">
        <v>361</v>
      </c>
      <c r="B26" s="212" t="s">
        <v>350</v>
      </c>
      <c r="C26" s="212">
        <v>25</v>
      </c>
      <c r="D26" s="213">
        <v>1500</v>
      </c>
      <c r="E26" s="213">
        <v>37500</v>
      </c>
      <c r="F26" s="212">
        <v>25</v>
      </c>
      <c r="G26" s="213">
        <v>37500</v>
      </c>
      <c r="H26" s="212">
        <v>0</v>
      </c>
      <c r="I26" s="212">
        <v>0</v>
      </c>
      <c r="J26" s="212">
        <v>0</v>
      </c>
      <c r="K26" s="213">
        <v>0</v>
      </c>
      <c r="L26" s="212">
        <v>0</v>
      </c>
      <c r="M26" s="212">
        <v>0</v>
      </c>
    </row>
    <row r="27" spans="1:16" x14ac:dyDescent="0.25">
      <c r="A27" s="212" t="s">
        <v>362</v>
      </c>
      <c r="B27" s="212" t="s">
        <v>350</v>
      </c>
      <c r="C27" s="212">
        <v>15</v>
      </c>
      <c r="D27" s="213">
        <v>1500</v>
      </c>
      <c r="E27" s="213">
        <v>22500</v>
      </c>
      <c r="F27" s="212">
        <v>15</v>
      </c>
      <c r="G27" s="213">
        <v>22500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</row>
    <row r="28" spans="1:16" x14ac:dyDescent="0.25">
      <c r="A28" s="212" t="s">
        <v>363</v>
      </c>
      <c r="B28" s="212" t="s">
        <v>145</v>
      </c>
      <c r="C28" s="212">
        <v>2</v>
      </c>
      <c r="D28" s="213">
        <v>1200</v>
      </c>
      <c r="E28" s="213">
        <v>2400</v>
      </c>
      <c r="F28" s="212">
        <v>2</v>
      </c>
      <c r="G28" s="213">
        <v>2400</v>
      </c>
      <c r="H28" s="212">
        <v>0</v>
      </c>
      <c r="I28" s="213">
        <v>0</v>
      </c>
      <c r="J28" s="212">
        <v>0</v>
      </c>
      <c r="K28" s="213">
        <v>0</v>
      </c>
      <c r="L28" s="212">
        <v>0</v>
      </c>
      <c r="M28" s="212">
        <v>0</v>
      </c>
    </row>
    <row r="29" spans="1:16" x14ac:dyDescent="0.25">
      <c r="A29" s="212" t="s">
        <v>364</v>
      </c>
      <c r="B29" s="212" t="s">
        <v>148</v>
      </c>
      <c r="C29" s="212">
        <v>3</v>
      </c>
      <c r="D29" s="213">
        <v>5000</v>
      </c>
      <c r="E29" s="213">
        <v>15000</v>
      </c>
      <c r="F29" s="212">
        <v>3</v>
      </c>
      <c r="G29" s="213">
        <v>15000</v>
      </c>
      <c r="H29" s="212">
        <v>0</v>
      </c>
      <c r="I29" s="213">
        <v>0</v>
      </c>
      <c r="J29" s="212">
        <v>0</v>
      </c>
      <c r="K29" s="213">
        <v>0</v>
      </c>
      <c r="L29" s="212">
        <v>0</v>
      </c>
      <c r="M29" s="212">
        <v>0</v>
      </c>
    </row>
    <row r="30" spans="1:16" x14ac:dyDescent="0.25">
      <c r="A30" s="212" t="s">
        <v>394</v>
      </c>
      <c r="B30" s="212" t="s">
        <v>350</v>
      </c>
      <c r="C30" s="212">
        <v>124</v>
      </c>
      <c r="D30" s="213">
        <v>1480</v>
      </c>
      <c r="E30" s="213">
        <v>183520</v>
      </c>
      <c r="F30" s="212">
        <v>31</v>
      </c>
      <c r="G30" s="213">
        <v>45880</v>
      </c>
      <c r="H30" s="212">
        <v>31</v>
      </c>
      <c r="I30" s="213">
        <v>45880</v>
      </c>
      <c r="J30" s="212">
        <v>31</v>
      </c>
      <c r="K30" s="213">
        <v>45880</v>
      </c>
      <c r="L30" s="212">
        <v>31</v>
      </c>
      <c r="M30" s="213">
        <v>45880</v>
      </c>
    </row>
    <row r="31" spans="1:16" x14ac:dyDescent="0.25">
      <c r="A31" s="212" t="s">
        <v>365</v>
      </c>
      <c r="B31" s="212" t="s">
        <v>145</v>
      </c>
      <c r="C31" s="212">
        <v>10</v>
      </c>
      <c r="D31" s="212">
        <v>50</v>
      </c>
      <c r="E31" s="213">
        <v>500</v>
      </c>
      <c r="F31" s="212">
        <v>10</v>
      </c>
      <c r="G31" s="213">
        <v>500</v>
      </c>
      <c r="H31" s="212">
        <v>0</v>
      </c>
      <c r="I31" s="213">
        <v>0</v>
      </c>
      <c r="J31" s="212">
        <v>0</v>
      </c>
      <c r="K31" s="213">
        <v>0</v>
      </c>
      <c r="L31" s="212">
        <v>0</v>
      </c>
      <c r="M31" s="212">
        <v>0</v>
      </c>
    </row>
    <row r="32" spans="1:16" x14ac:dyDescent="0.25">
      <c r="A32" s="212" t="s">
        <v>366</v>
      </c>
      <c r="B32" s="212" t="s">
        <v>154</v>
      </c>
      <c r="C32" s="212">
        <v>1</v>
      </c>
      <c r="D32" s="213">
        <v>120</v>
      </c>
      <c r="E32" s="213">
        <v>120</v>
      </c>
      <c r="F32" s="212">
        <v>1</v>
      </c>
      <c r="G32" s="213">
        <v>120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</row>
    <row r="33" spans="1:13" x14ac:dyDescent="0.25">
      <c r="A33" s="212" t="s">
        <v>367</v>
      </c>
      <c r="B33" s="212" t="s">
        <v>207</v>
      </c>
      <c r="C33" s="212">
        <v>34</v>
      </c>
      <c r="D33" s="213">
        <v>1100</v>
      </c>
      <c r="E33" s="213">
        <v>37400</v>
      </c>
      <c r="F33" s="212">
        <v>34</v>
      </c>
      <c r="G33" s="213">
        <v>37400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</row>
    <row r="34" spans="1:13" x14ac:dyDescent="0.25">
      <c r="A34" s="212" t="s">
        <v>395</v>
      </c>
      <c r="B34" s="212" t="s">
        <v>350</v>
      </c>
      <c r="C34" s="212">
        <v>92</v>
      </c>
      <c r="D34" s="213">
        <v>1785</v>
      </c>
      <c r="E34" s="213">
        <v>164220</v>
      </c>
      <c r="F34" s="212">
        <v>23</v>
      </c>
      <c r="G34" s="213">
        <v>41055</v>
      </c>
      <c r="H34" s="212">
        <v>23</v>
      </c>
      <c r="I34" s="213">
        <v>41055</v>
      </c>
      <c r="J34" s="212">
        <v>23</v>
      </c>
      <c r="K34" s="213">
        <v>41055</v>
      </c>
      <c r="L34" s="212">
        <v>23</v>
      </c>
      <c r="M34" s="213">
        <v>41055</v>
      </c>
    </row>
    <row r="35" spans="1:13" x14ac:dyDescent="0.25">
      <c r="A35" s="212" t="s">
        <v>396</v>
      </c>
      <c r="B35" s="212" t="s">
        <v>350</v>
      </c>
      <c r="C35" s="212">
        <v>92</v>
      </c>
      <c r="D35" s="213">
        <v>1665</v>
      </c>
      <c r="E35" s="213">
        <v>153180</v>
      </c>
      <c r="F35" s="212">
        <v>23</v>
      </c>
      <c r="G35" s="213">
        <v>38295</v>
      </c>
      <c r="H35" s="212">
        <v>23</v>
      </c>
      <c r="I35" s="213">
        <v>38295</v>
      </c>
      <c r="J35" s="212">
        <v>23</v>
      </c>
      <c r="K35" s="213">
        <v>38295</v>
      </c>
      <c r="L35" s="212">
        <v>23</v>
      </c>
      <c r="M35" s="213">
        <v>38295</v>
      </c>
    </row>
    <row r="36" spans="1:13" x14ac:dyDescent="0.25">
      <c r="A36" s="212" t="s">
        <v>368</v>
      </c>
      <c r="B36" s="212" t="s">
        <v>148</v>
      </c>
      <c r="C36" s="212">
        <v>20</v>
      </c>
      <c r="D36" s="213">
        <v>1200</v>
      </c>
      <c r="E36" s="213">
        <v>24000</v>
      </c>
      <c r="F36" s="212">
        <v>20</v>
      </c>
      <c r="G36" s="213">
        <v>24000</v>
      </c>
      <c r="H36" s="212">
        <v>0</v>
      </c>
      <c r="I36" s="213">
        <v>0</v>
      </c>
      <c r="J36" s="212">
        <v>0</v>
      </c>
      <c r="K36" s="212">
        <v>0</v>
      </c>
      <c r="L36" s="212">
        <v>0</v>
      </c>
      <c r="M36" s="212">
        <v>0</v>
      </c>
    </row>
    <row r="37" spans="1:13" x14ac:dyDescent="0.25">
      <c r="A37" s="212" t="s">
        <v>369</v>
      </c>
      <c r="B37" s="212" t="s">
        <v>342</v>
      </c>
      <c r="C37" s="212">
        <v>19</v>
      </c>
      <c r="D37" s="212">
        <v>900</v>
      </c>
      <c r="E37" s="213">
        <v>17100</v>
      </c>
      <c r="F37" s="212">
        <v>19</v>
      </c>
      <c r="G37" s="213">
        <v>17100</v>
      </c>
      <c r="H37" s="212">
        <v>0</v>
      </c>
      <c r="I37" s="213">
        <v>0</v>
      </c>
      <c r="J37" s="212">
        <v>0</v>
      </c>
      <c r="K37" s="212">
        <v>0</v>
      </c>
      <c r="L37" s="212">
        <v>0</v>
      </c>
      <c r="M37" s="212">
        <v>0</v>
      </c>
    </row>
    <row r="38" spans="1:13" x14ac:dyDescent="0.25">
      <c r="A38" s="212" t="s">
        <v>397</v>
      </c>
      <c r="B38" s="212" t="s">
        <v>350</v>
      </c>
      <c r="C38" s="212">
        <v>124</v>
      </c>
      <c r="D38" s="213">
        <v>1680</v>
      </c>
      <c r="E38" s="213">
        <v>208320</v>
      </c>
      <c r="F38" s="212">
        <v>31</v>
      </c>
      <c r="G38" s="213">
        <v>52080</v>
      </c>
      <c r="H38" s="212">
        <v>31</v>
      </c>
      <c r="I38" s="213">
        <v>52080</v>
      </c>
      <c r="J38" s="212">
        <v>31</v>
      </c>
      <c r="K38" s="213">
        <v>52080</v>
      </c>
      <c r="L38" s="212">
        <v>31</v>
      </c>
      <c r="M38" s="213">
        <v>52080</v>
      </c>
    </row>
    <row r="39" spans="1:13" x14ac:dyDescent="0.25">
      <c r="A39" s="212" t="s">
        <v>370</v>
      </c>
      <c r="B39" s="212" t="s">
        <v>145</v>
      </c>
      <c r="C39" s="212">
        <v>4</v>
      </c>
      <c r="D39" s="213">
        <v>600</v>
      </c>
      <c r="E39" s="213">
        <v>2400</v>
      </c>
      <c r="F39" s="212">
        <v>4</v>
      </c>
      <c r="G39" s="213">
        <v>2400</v>
      </c>
      <c r="H39" s="212">
        <v>0</v>
      </c>
      <c r="I39" s="213">
        <v>0</v>
      </c>
      <c r="J39" s="212">
        <v>0</v>
      </c>
      <c r="K39" s="213">
        <v>0</v>
      </c>
      <c r="L39" s="212">
        <v>0</v>
      </c>
      <c r="M39" s="212">
        <v>0</v>
      </c>
    </row>
    <row r="40" spans="1:13" x14ac:dyDescent="0.25">
      <c r="A40" s="212" t="s">
        <v>398</v>
      </c>
      <c r="B40" s="212" t="s">
        <v>207</v>
      </c>
      <c r="C40" s="212">
        <v>10</v>
      </c>
      <c r="D40" s="212">
        <v>500</v>
      </c>
      <c r="E40" s="213">
        <v>5000</v>
      </c>
      <c r="F40" s="212">
        <v>10</v>
      </c>
      <c r="G40" s="213">
        <v>5000</v>
      </c>
      <c r="H40" s="212">
        <v>0</v>
      </c>
      <c r="I40" s="213">
        <v>0</v>
      </c>
      <c r="J40" s="212">
        <v>0</v>
      </c>
      <c r="K40" s="213">
        <v>0</v>
      </c>
      <c r="L40" s="212">
        <v>0</v>
      </c>
      <c r="M40" s="212">
        <v>0</v>
      </c>
    </row>
    <row r="41" spans="1:13" x14ac:dyDescent="0.25">
      <c r="A41" s="212" t="s">
        <v>371</v>
      </c>
      <c r="B41" s="212" t="s">
        <v>145</v>
      </c>
      <c r="C41" s="212">
        <v>4</v>
      </c>
      <c r="D41" s="213">
        <v>380</v>
      </c>
      <c r="E41" s="213">
        <v>1520</v>
      </c>
      <c r="F41" s="212">
        <v>4</v>
      </c>
      <c r="G41" s="213">
        <v>1520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</row>
    <row r="42" spans="1:13" x14ac:dyDescent="0.25">
      <c r="A42" s="212" t="s">
        <v>372</v>
      </c>
      <c r="B42" s="212" t="s">
        <v>148</v>
      </c>
      <c r="C42" s="212">
        <v>2</v>
      </c>
      <c r="D42" s="213">
        <v>8000</v>
      </c>
      <c r="E42" s="213">
        <v>16000</v>
      </c>
      <c r="F42" s="212">
        <v>2</v>
      </c>
      <c r="G42" s="213">
        <v>16000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</row>
    <row r="43" spans="1:13" x14ac:dyDescent="0.25">
      <c r="A43" s="212" t="s">
        <v>399</v>
      </c>
      <c r="B43" s="212" t="s">
        <v>350</v>
      </c>
      <c r="C43" s="212">
        <v>8</v>
      </c>
      <c r="D43" s="213">
        <v>1500</v>
      </c>
      <c r="E43" s="213">
        <v>12000</v>
      </c>
      <c r="F43" s="212">
        <v>2</v>
      </c>
      <c r="G43" s="213">
        <v>3000</v>
      </c>
      <c r="H43" s="212">
        <v>2</v>
      </c>
      <c r="I43" s="213">
        <v>3000</v>
      </c>
      <c r="J43" s="212">
        <v>2</v>
      </c>
      <c r="K43" s="213">
        <v>3000</v>
      </c>
      <c r="L43" s="212">
        <v>2</v>
      </c>
      <c r="M43" s="213">
        <v>3000</v>
      </c>
    </row>
    <row r="44" spans="1:13" x14ac:dyDescent="0.25">
      <c r="A44" s="212" t="s">
        <v>400</v>
      </c>
      <c r="B44" s="212" t="s">
        <v>207</v>
      </c>
      <c r="C44" s="212">
        <v>10</v>
      </c>
      <c r="D44" s="212">
        <v>100</v>
      </c>
      <c r="E44" s="213">
        <v>1000</v>
      </c>
      <c r="F44" s="212">
        <v>10</v>
      </c>
      <c r="G44" s="213">
        <v>1000</v>
      </c>
      <c r="H44" s="212">
        <v>0</v>
      </c>
      <c r="I44" s="213">
        <v>0</v>
      </c>
      <c r="J44" s="212">
        <v>0</v>
      </c>
      <c r="K44" s="213">
        <v>0</v>
      </c>
      <c r="L44" s="212">
        <v>0</v>
      </c>
      <c r="M44" s="212">
        <v>0</v>
      </c>
    </row>
    <row r="45" spans="1:13" x14ac:dyDescent="0.25">
      <c r="A45" s="212" t="s">
        <v>401</v>
      </c>
      <c r="B45" s="212" t="s">
        <v>140</v>
      </c>
      <c r="C45" s="212">
        <v>10</v>
      </c>
      <c r="D45" s="212">
        <v>65</v>
      </c>
      <c r="E45" s="213">
        <v>650</v>
      </c>
      <c r="F45" s="212">
        <v>10</v>
      </c>
      <c r="G45" s="213">
        <v>650</v>
      </c>
      <c r="H45" s="212">
        <v>0</v>
      </c>
      <c r="I45" s="213">
        <v>0</v>
      </c>
      <c r="J45" s="212">
        <v>0</v>
      </c>
      <c r="K45" s="213">
        <v>0</v>
      </c>
      <c r="L45" s="212">
        <v>0</v>
      </c>
      <c r="M45" s="212">
        <v>0</v>
      </c>
    </row>
    <row r="46" spans="1:13" x14ac:dyDescent="0.25">
      <c r="A46" s="212" t="s">
        <v>218</v>
      </c>
      <c r="B46" s="212" t="s">
        <v>145</v>
      </c>
      <c r="C46" s="212">
        <v>6</v>
      </c>
      <c r="D46" s="213">
        <v>160</v>
      </c>
      <c r="E46" s="213">
        <v>960</v>
      </c>
      <c r="F46" s="212">
        <v>6</v>
      </c>
      <c r="G46" s="213">
        <v>960</v>
      </c>
      <c r="H46" s="212">
        <v>0</v>
      </c>
      <c r="I46" s="213">
        <v>0</v>
      </c>
      <c r="J46" s="212">
        <v>0</v>
      </c>
      <c r="K46" s="213">
        <v>0</v>
      </c>
      <c r="L46" s="212">
        <v>0</v>
      </c>
      <c r="M46" s="212">
        <v>0</v>
      </c>
    </row>
    <row r="47" spans="1:13" x14ac:dyDescent="0.25">
      <c r="A47" s="212" t="s">
        <v>402</v>
      </c>
      <c r="B47" s="212" t="s">
        <v>142</v>
      </c>
      <c r="C47" s="212">
        <v>20</v>
      </c>
      <c r="D47" s="212">
        <v>100</v>
      </c>
      <c r="E47" s="213">
        <v>2000</v>
      </c>
      <c r="F47" s="212">
        <v>20</v>
      </c>
      <c r="G47" s="213">
        <v>2000</v>
      </c>
      <c r="H47" s="212">
        <v>0</v>
      </c>
      <c r="I47" s="213">
        <v>0</v>
      </c>
      <c r="J47" s="212">
        <v>0</v>
      </c>
      <c r="K47" s="213">
        <v>0</v>
      </c>
      <c r="L47" s="212">
        <v>0</v>
      </c>
      <c r="M47" s="212">
        <v>0</v>
      </c>
    </row>
    <row r="48" spans="1:13" x14ac:dyDescent="0.25">
      <c r="A48" s="212" t="s">
        <v>373</v>
      </c>
      <c r="B48" s="212" t="s">
        <v>223</v>
      </c>
      <c r="C48" s="215">
        <v>5000</v>
      </c>
      <c r="D48" s="212">
        <v>1</v>
      </c>
      <c r="E48" s="213">
        <v>5000</v>
      </c>
      <c r="F48" s="212">
        <v>5000</v>
      </c>
      <c r="G48" s="213">
        <v>5000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</row>
    <row r="49" spans="1:13" x14ac:dyDescent="0.25">
      <c r="A49" s="212" t="s">
        <v>374</v>
      </c>
      <c r="B49" s="212" t="s">
        <v>223</v>
      </c>
      <c r="C49" s="212">
        <v>6</v>
      </c>
      <c r="D49" s="212">
        <v>400</v>
      </c>
      <c r="E49" s="213">
        <v>2400</v>
      </c>
      <c r="F49" s="212">
        <v>6</v>
      </c>
      <c r="G49" s="213">
        <v>2400</v>
      </c>
      <c r="H49" s="212">
        <v>0</v>
      </c>
      <c r="I49" s="213">
        <v>0</v>
      </c>
      <c r="J49" s="212">
        <v>0</v>
      </c>
      <c r="K49" s="213">
        <v>0</v>
      </c>
      <c r="L49" s="212">
        <v>0</v>
      </c>
      <c r="M49" s="212">
        <v>0</v>
      </c>
    </row>
    <row r="50" spans="1:13" x14ac:dyDescent="0.25">
      <c r="A50" s="212" t="s">
        <v>375</v>
      </c>
      <c r="B50" s="212" t="s">
        <v>203</v>
      </c>
      <c r="C50" s="212">
        <v>20</v>
      </c>
      <c r="D50" s="212">
        <v>200</v>
      </c>
      <c r="E50" s="213">
        <v>4000</v>
      </c>
      <c r="F50" s="212">
        <v>20</v>
      </c>
      <c r="G50" s="213">
        <v>4000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</row>
    <row r="51" spans="1:13" x14ac:dyDescent="0.25">
      <c r="A51" s="212" t="s">
        <v>376</v>
      </c>
      <c r="B51" s="212" t="s">
        <v>145</v>
      </c>
      <c r="C51" s="212">
        <v>12</v>
      </c>
      <c r="D51" s="213">
        <v>400</v>
      </c>
      <c r="E51" s="213">
        <v>4800</v>
      </c>
      <c r="F51" s="212">
        <v>12</v>
      </c>
      <c r="G51" s="213">
        <v>4800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</row>
    <row r="52" spans="1:13" x14ac:dyDescent="0.25">
      <c r="A52" s="212" t="s">
        <v>377</v>
      </c>
      <c r="B52" s="212" t="s">
        <v>223</v>
      </c>
      <c r="C52" s="215">
        <v>5000</v>
      </c>
      <c r="D52" s="213">
        <v>1</v>
      </c>
      <c r="E52" s="213">
        <v>5000</v>
      </c>
      <c r="F52" s="212">
        <v>5000</v>
      </c>
      <c r="G52" s="213">
        <v>5000</v>
      </c>
      <c r="H52" s="212">
        <v>0</v>
      </c>
      <c r="I52" s="213">
        <v>0</v>
      </c>
      <c r="J52" s="212">
        <v>0</v>
      </c>
      <c r="K52" s="213">
        <v>0</v>
      </c>
      <c r="L52" s="212">
        <v>0</v>
      </c>
      <c r="M52" s="212">
        <v>0</v>
      </c>
    </row>
    <row r="53" spans="1:13" x14ac:dyDescent="0.25">
      <c r="A53" s="212" t="s">
        <v>378</v>
      </c>
      <c r="B53" s="212" t="s">
        <v>145</v>
      </c>
      <c r="C53" s="212">
        <v>4</v>
      </c>
      <c r="D53" s="212">
        <v>250</v>
      </c>
      <c r="E53" s="213">
        <v>1000</v>
      </c>
      <c r="F53" s="212">
        <v>4</v>
      </c>
      <c r="G53" s="213">
        <v>1000</v>
      </c>
      <c r="H53" s="212">
        <v>0</v>
      </c>
      <c r="I53" s="213">
        <v>0</v>
      </c>
      <c r="J53" s="212">
        <v>0</v>
      </c>
      <c r="K53" s="212">
        <v>0</v>
      </c>
      <c r="L53" s="212">
        <v>0</v>
      </c>
      <c r="M53" s="212">
        <v>0</v>
      </c>
    </row>
    <row r="54" spans="1:13" x14ac:dyDescent="0.25">
      <c r="A54" s="212" t="s">
        <v>379</v>
      </c>
      <c r="B54" s="212" t="s">
        <v>145</v>
      </c>
      <c r="C54" s="212">
        <v>1</v>
      </c>
      <c r="D54" s="213">
        <v>2000</v>
      </c>
      <c r="E54" s="213">
        <v>2000</v>
      </c>
      <c r="F54" s="212">
        <v>1</v>
      </c>
      <c r="G54" s="213">
        <v>2000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</row>
    <row r="55" spans="1:13" x14ac:dyDescent="0.25">
      <c r="A55" s="212" t="s">
        <v>380</v>
      </c>
      <c r="B55" s="212" t="s">
        <v>145</v>
      </c>
      <c r="C55" s="212">
        <v>1</v>
      </c>
      <c r="D55" s="213">
        <v>6000</v>
      </c>
      <c r="E55" s="213">
        <v>6000</v>
      </c>
      <c r="F55" s="212">
        <v>1</v>
      </c>
      <c r="G55" s="213">
        <v>6000</v>
      </c>
      <c r="H55" s="212">
        <v>0</v>
      </c>
      <c r="I55" s="213">
        <v>0</v>
      </c>
      <c r="J55" s="212">
        <v>0</v>
      </c>
      <c r="K55" s="212">
        <v>0</v>
      </c>
      <c r="L55" s="212">
        <v>0</v>
      </c>
      <c r="M55" s="212">
        <v>0</v>
      </c>
    </row>
    <row r="56" spans="1:13" x14ac:dyDescent="0.25">
      <c r="A56" s="212" t="s">
        <v>381</v>
      </c>
      <c r="B56" s="212" t="s">
        <v>223</v>
      </c>
      <c r="C56" s="212">
        <v>10</v>
      </c>
      <c r="D56" s="212">
        <v>80</v>
      </c>
      <c r="E56" s="213">
        <v>800</v>
      </c>
      <c r="F56" s="212">
        <v>10</v>
      </c>
      <c r="G56" s="213">
        <v>800</v>
      </c>
      <c r="H56" s="212">
        <v>0</v>
      </c>
      <c r="I56" s="212">
        <v>0</v>
      </c>
      <c r="J56" s="212">
        <v>0</v>
      </c>
      <c r="K56" s="213">
        <v>0</v>
      </c>
      <c r="L56" s="212">
        <v>0</v>
      </c>
      <c r="M56" s="212">
        <v>0</v>
      </c>
    </row>
    <row r="57" spans="1:13" x14ac:dyDescent="0.25">
      <c r="A57" s="212" t="s">
        <v>382</v>
      </c>
      <c r="B57" s="212" t="s">
        <v>148</v>
      </c>
      <c r="C57" s="212">
        <v>2</v>
      </c>
      <c r="D57" s="213">
        <v>14000</v>
      </c>
      <c r="E57" s="213">
        <v>28000</v>
      </c>
      <c r="F57" s="212">
        <v>2</v>
      </c>
      <c r="G57" s="213">
        <v>28000</v>
      </c>
      <c r="H57" s="212">
        <v>0</v>
      </c>
      <c r="I57" s="212">
        <v>0</v>
      </c>
      <c r="J57" s="212">
        <v>0</v>
      </c>
      <c r="K57" s="212">
        <v>0</v>
      </c>
      <c r="L57" s="212">
        <v>0</v>
      </c>
      <c r="M57" s="212">
        <v>0</v>
      </c>
    </row>
    <row r="58" spans="1:13" x14ac:dyDescent="0.25">
      <c r="A58" s="212" t="s">
        <v>383</v>
      </c>
      <c r="B58" s="212" t="s">
        <v>223</v>
      </c>
      <c r="C58" s="212">
        <v>15</v>
      </c>
      <c r="D58" s="213">
        <v>125</v>
      </c>
      <c r="E58" s="213">
        <v>1875</v>
      </c>
      <c r="F58" s="212">
        <v>15</v>
      </c>
      <c r="G58" s="213">
        <v>1875</v>
      </c>
      <c r="H58" s="212">
        <v>0</v>
      </c>
      <c r="I58" s="213">
        <v>0</v>
      </c>
      <c r="J58" s="212">
        <v>0</v>
      </c>
      <c r="K58" s="213">
        <v>0</v>
      </c>
      <c r="L58" s="212">
        <v>0</v>
      </c>
      <c r="M58" s="212">
        <v>0</v>
      </c>
    </row>
    <row r="59" spans="1:13" x14ac:dyDescent="0.25">
      <c r="A59" s="212" t="s">
        <v>384</v>
      </c>
      <c r="B59" s="212" t="s">
        <v>148</v>
      </c>
      <c r="C59" s="212">
        <v>8</v>
      </c>
      <c r="D59" s="213">
        <v>130</v>
      </c>
      <c r="E59" s="213">
        <v>1040</v>
      </c>
      <c r="F59" s="212">
        <v>8</v>
      </c>
      <c r="G59" s="213">
        <v>1040</v>
      </c>
      <c r="H59" s="212">
        <v>0</v>
      </c>
      <c r="I59" s="213">
        <v>0</v>
      </c>
      <c r="J59" s="212">
        <v>0</v>
      </c>
      <c r="K59" s="212">
        <v>0</v>
      </c>
      <c r="L59" s="212">
        <v>0</v>
      </c>
      <c r="M59" s="212">
        <v>0</v>
      </c>
    </row>
    <row r="60" spans="1:13" x14ac:dyDescent="0.25">
      <c r="A60" s="212" t="s">
        <v>385</v>
      </c>
      <c r="B60" s="212" t="s">
        <v>154</v>
      </c>
      <c r="C60" s="212">
        <v>10</v>
      </c>
      <c r="D60" s="213">
        <v>1800</v>
      </c>
      <c r="E60" s="213">
        <v>18000</v>
      </c>
      <c r="F60" s="212">
        <v>10</v>
      </c>
      <c r="G60" s="213">
        <v>18000</v>
      </c>
      <c r="H60" s="212">
        <v>0</v>
      </c>
      <c r="I60" s="213">
        <v>0</v>
      </c>
      <c r="J60" s="212">
        <v>0</v>
      </c>
      <c r="K60" s="213">
        <v>0</v>
      </c>
      <c r="L60" s="212">
        <v>0</v>
      </c>
      <c r="M60" s="212">
        <v>0</v>
      </c>
    </row>
    <row r="61" spans="1:13" x14ac:dyDescent="0.25">
      <c r="A61" s="212" t="s">
        <v>386</v>
      </c>
      <c r="B61" s="212" t="s">
        <v>154</v>
      </c>
      <c r="C61" s="212">
        <v>5</v>
      </c>
      <c r="D61" s="213">
        <v>600</v>
      </c>
      <c r="E61" s="213">
        <v>3000</v>
      </c>
      <c r="F61" s="212">
        <v>5</v>
      </c>
      <c r="G61" s="213">
        <v>3000</v>
      </c>
      <c r="H61" s="212">
        <v>0</v>
      </c>
      <c r="I61" s="213">
        <v>0</v>
      </c>
      <c r="J61" s="212">
        <v>0</v>
      </c>
      <c r="K61" s="213">
        <v>0</v>
      </c>
      <c r="L61" s="212">
        <v>0</v>
      </c>
      <c r="M61" s="212">
        <v>0</v>
      </c>
    </row>
    <row r="62" spans="1:13" x14ac:dyDescent="0.25">
      <c r="A62" s="212" t="s">
        <v>403</v>
      </c>
      <c r="B62" s="212" t="s">
        <v>154</v>
      </c>
      <c r="C62" s="212">
        <v>10</v>
      </c>
      <c r="D62" s="212">
        <v>500</v>
      </c>
      <c r="E62" s="213">
        <v>5000</v>
      </c>
      <c r="F62" s="212">
        <v>10</v>
      </c>
      <c r="G62" s="213">
        <v>5000</v>
      </c>
      <c r="H62" s="212">
        <v>0</v>
      </c>
      <c r="I62" s="213">
        <v>0</v>
      </c>
      <c r="J62" s="212">
        <v>0</v>
      </c>
      <c r="K62" s="213">
        <v>0</v>
      </c>
      <c r="L62" s="212">
        <v>0</v>
      </c>
      <c r="M62" s="212">
        <v>0</v>
      </c>
    </row>
    <row r="63" spans="1:13" x14ac:dyDescent="0.25">
      <c r="A63" s="212" t="s">
        <v>387</v>
      </c>
      <c r="B63" s="212" t="s">
        <v>142</v>
      </c>
      <c r="C63" s="212">
        <v>1</v>
      </c>
      <c r="D63" s="213">
        <v>5000</v>
      </c>
      <c r="E63" s="213">
        <v>5000</v>
      </c>
      <c r="F63" s="212">
        <v>1</v>
      </c>
      <c r="G63" s="213">
        <v>5000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</row>
    <row r="64" spans="1:13" x14ac:dyDescent="0.25">
      <c r="A64" s="212" t="s">
        <v>404</v>
      </c>
      <c r="B64" s="212" t="s">
        <v>145</v>
      </c>
      <c r="C64" s="212">
        <v>1</v>
      </c>
      <c r="D64" s="213">
        <v>2800</v>
      </c>
      <c r="E64" s="213">
        <v>2800</v>
      </c>
      <c r="F64" s="212">
        <v>1</v>
      </c>
      <c r="G64" s="213">
        <v>2800</v>
      </c>
      <c r="H64" s="212">
        <v>0</v>
      </c>
      <c r="I64" s="213">
        <v>0</v>
      </c>
      <c r="J64" s="212">
        <v>0</v>
      </c>
      <c r="K64" s="212">
        <v>0</v>
      </c>
      <c r="L64" s="212">
        <v>0</v>
      </c>
      <c r="M64" s="212">
        <v>0</v>
      </c>
    </row>
    <row r="65" spans="1:13" x14ac:dyDescent="0.25">
      <c r="A65" s="212" t="s">
        <v>388</v>
      </c>
      <c r="B65" s="212" t="s">
        <v>154</v>
      </c>
      <c r="C65" s="212">
        <v>2</v>
      </c>
      <c r="D65" s="212">
        <v>700</v>
      </c>
      <c r="E65" s="213">
        <v>1400</v>
      </c>
      <c r="F65" s="212">
        <v>2</v>
      </c>
      <c r="G65" s="213">
        <v>1400</v>
      </c>
      <c r="H65" s="212">
        <v>0</v>
      </c>
      <c r="I65" s="213">
        <v>0</v>
      </c>
      <c r="J65" s="212">
        <v>0</v>
      </c>
      <c r="K65" s="212">
        <v>0</v>
      </c>
      <c r="L65" s="212">
        <v>0</v>
      </c>
      <c r="M65" s="212">
        <v>0</v>
      </c>
    </row>
    <row r="66" spans="1:13" ht="18.75" x14ac:dyDescent="0.3">
      <c r="A66" s="322" t="s">
        <v>101</v>
      </c>
      <c r="B66" s="323"/>
      <c r="C66" s="212"/>
      <c r="D66" s="212"/>
      <c r="E66" s="233">
        <f>SUM(E2:E65)</f>
        <v>1519498</v>
      </c>
      <c r="F66" s="212"/>
      <c r="G66" s="212"/>
      <c r="H66" s="212"/>
      <c r="I66" s="212"/>
      <c r="J66" s="212"/>
      <c r="K66" s="212"/>
      <c r="L66" s="212"/>
      <c r="M66" s="212"/>
    </row>
  </sheetData>
  <mergeCells count="2">
    <mergeCell ref="A1:M1"/>
    <mergeCell ref="A66:B66"/>
  </mergeCells>
  <hyperlinks>
    <hyperlink ref="E66" location="APP!A1" display="APP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E14" sqref="E14"/>
    </sheetView>
  </sheetViews>
  <sheetFormatPr defaultRowHeight="15" x14ac:dyDescent="0.25"/>
  <cols>
    <col min="1" max="1" width="45.85546875" bestFit="1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  <col min="18" max="18" width="10.140625" hidden="1" customWidth="1"/>
    <col min="19" max="21" width="0" hidden="1" customWidth="1"/>
  </cols>
  <sheetData>
    <row r="1" spans="1:21" ht="21" x14ac:dyDescent="0.35">
      <c r="A1" s="319" t="s">
        <v>119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436</v>
      </c>
      <c r="P2" s="212" t="s">
        <v>437</v>
      </c>
      <c r="Q2" s="213">
        <v>249000</v>
      </c>
      <c r="R2" s="213">
        <v>0</v>
      </c>
      <c r="S2" s="213">
        <v>0</v>
      </c>
      <c r="T2" s="213">
        <v>249000</v>
      </c>
      <c r="U2" s="212">
        <v>0</v>
      </c>
    </row>
    <row r="3" spans="1:21" x14ac:dyDescent="0.25">
      <c r="A3" s="212" t="s">
        <v>424</v>
      </c>
      <c r="B3" s="212" t="s">
        <v>425</v>
      </c>
      <c r="C3" s="212">
        <v>1</v>
      </c>
      <c r="D3" s="213">
        <v>200000</v>
      </c>
      <c r="E3" s="213">
        <v>200000</v>
      </c>
      <c r="F3" s="212">
        <v>1</v>
      </c>
      <c r="G3" s="213">
        <v>200000</v>
      </c>
      <c r="H3" s="212">
        <v>0</v>
      </c>
      <c r="I3" s="213">
        <v>0</v>
      </c>
      <c r="J3" s="212">
        <v>0</v>
      </c>
      <c r="K3" s="213">
        <v>0</v>
      </c>
      <c r="L3" s="212">
        <v>0</v>
      </c>
      <c r="M3" s="212">
        <v>0</v>
      </c>
      <c r="O3" s="212" t="s">
        <v>438</v>
      </c>
      <c r="P3" s="212" t="s">
        <v>191</v>
      </c>
      <c r="Q3" s="213">
        <v>33250</v>
      </c>
      <c r="R3" s="213">
        <v>13000</v>
      </c>
      <c r="S3" s="213">
        <v>20250</v>
      </c>
      <c r="T3" s="213">
        <v>0</v>
      </c>
      <c r="U3" s="212">
        <v>0</v>
      </c>
    </row>
    <row r="4" spans="1:21" x14ac:dyDescent="0.25">
      <c r="A4" s="212" t="s">
        <v>426</v>
      </c>
      <c r="B4" s="212" t="s">
        <v>145</v>
      </c>
      <c r="C4" s="212">
        <v>25</v>
      </c>
      <c r="D4" s="213">
        <v>100</v>
      </c>
      <c r="E4" s="213">
        <v>2500</v>
      </c>
      <c r="F4" s="212">
        <v>0</v>
      </c>
      <c r="G4" s="213">
        <v>0</v>
      </c>
      <c r="H4" s="212">
        <v>25</v>
      </c>
      <c r="I4" s="213">
        <v>2500</v>
      </c>
      <c r="J4" s="212">
        <v>0</v>
      </c>
      <c r="K4" s="212">
        <v>0</v>
      </c>
      <c r="L4" s="212">
        <v>0</v>
      </c>
      <c r="M4" s="212">
        <v>0</v>
      </c>
      <c r="O4" s="212" t="s">
        <v>424</v>
      </c>
      <c r="P4" s="212" t="s">
        <v>422</v>
      </c>
      <c r="Q4" s="213">
        <v>200000</v>
      </c>
      <c r="R4" s="213">
        <v>200000</v>
      </c>
      <c r="S4" s="212">
        <v>0</v>
      </c>
      <c r="T4" s="212">
        <v>0</v>
      </c>
      <c r="U4" s="212">
        <v>0</v>
      </c>
    </row>
    <row r="5" spans="1:21" x14ac:dyDescent="0.25">
      <c r="A5" s="212" t="s">
        <v>427</v>
      </c>
      <c r="B5" s="212" t="s">
        <v>145</v>
      </c>
      <c r="C5" s="212">
        <v>65</v>
      </c>
      <c r="D5" s="213">
        <v>200</v>
      </c>
      <c r="E5" s="213">
        <v>13000</v>
      </c>
      <c r="F5" s="212">
        <v>40</v>
      </c>
      <c r="G5" s="213">
        <v>8000</v>
      </c>
      <c r="H5" s="212">
        <v>25</v>
      </c>
      <c r="I5" s="213">
        <v>5000</v>
      </c>
      <c r="J5" s="212">
        <v>0</v>
      </c>
      <c r="K5" s="212">
        <v>0</v>
      </c>
      <c r="L5" s="212">
        <v>0</v>
      </c>
      <c r="M5" s="212">
        <v>0</v>
      </c>
    </row>
    <row r="6" spans="1:21" x14ac:dyDescent="0.25">
      <c r="A6" s="212" t="s">
        <v>428</v>
      </c>
      <c r="B6" s="212" t="s">
        <v>145</v>
      </c>
      <c r="C6" s="212">
        <v>45</v>
      </c>
      <c r="D6" s="213">
        <v>150</v>
      </c>
      <c r="E6" s="213">
        <v>6750</v>
      </c>
      <c r="F6" s="212">
        <v>20</v>
      </c>
      <c r="G6" s="213">
        <v>3000</v>
      </c>
      <c r="H6" s="212">
        <v>25</v>
      </c>
      <c r="I6" s="213">
        <v>3750</v>
      </c>
      <c r="J6" s="212">
        <v>0</v>
      </c>
      <c r="K6" s="212">
        <v>0</v>
      </c>
      <c r="L6" s="212">
        <v>0</v>
      </c>
      <c r="M6" s="212">
        <v>0</v>
      </c>
    </row>
    <row r="7" spans="1:21" x14ac:dyDescent="0.25">
      <c r="A7" s="212" t="s">
        <v>429</v>
      </c>
      <c r="B7" s="212" t="s">
        <v>145</v>
      </c>
      <c r="C7" s="212">
        <v>6</v>
      </c>
      <c r="D7" s="213">
        <v>1500</v>
      </c>
      <c r="E7" s="213">
        <v>9000</v>
      </c>
      <c r="F7" s="212">
        <v>0</v>
      </c>
      <c r="G7" s="213">
        <v>0</v>
      </c>
      <c r="H7" s="212">
        <v>6</v>
      </c>
      <c r="I7" s="213">
        <v>9000</v>
      </c>
      <c r="J7" s="212">
        <v>0</v>
      </c>
      <c r="K7" s="212">
        <v>0</v>
      </c>
      <c r="L7" s="212">
        <v>0</v>
      </c>
      <c r="M7" s="212">
        <v>0</v>
      </c>
    </row>
    <row r="8" spans="1:21" x14ac:dyDescent="0.25">
      <c r="A8" s="212" t="s">
        <v>430</v>
      </c>
      <c r="B8" s="212" t="s">
        <v>145</v>
      </c>
      <c r="C8" s="212">
        <v>1</v>
      </c>
      <c r="D8" s="213">
        <v>40000</v>
      </c>
      <c r="E8" s="213">
        <v>40000</v>
      </c>
      <c r="F8" s="212">
        <v>0</v>
      </c>
      <c r="G8" s="213">
        <v>0</v>
      </c>
      <c r="H8" s="212">
        <v>0</v>
      </c>
      <c r="I8" s="213">
        <v>0</v>
      </c>
      <c r="J8" s="212">
        <v>1</v>
      </c>
      <c r="K8" s="213">
        <v>40000</v>
      </c>
      <c r="L8" s="212">
        <v>0</v>
      </c>
      <c r="M8" s="212">
        <v>0</v>
      </c>
    </row>
    <row r="9" spans="1:21" x14ac:dyDescent="0.25">
      <c r="A9" s="212" t="s">
        <v>431</v>
      </c>
      <c r="B9" s="212" t="s">
        <v>145</v>
      </c>
      <c r="C9" s="212">
        <v>7</v>
      </c>
      <c r="D9" s="213">
        <v>2000</v>
      </c>
      <c r="E9" s="213">
        <v>14000</v>
      </c>
      <c r="F9" s="212">
        <v>0</v>
      </c>
      <c r="G9" s="213">
        <v>0</v>
      </c>
      <c r="H9" s="212">
        <v>0</v>
      </c>
      <c r="I9" s="213">
        <v>0</v>
      </c>
      <c r="J9" s="212">
        <v>7</v>
      </c>
      <c r="K9" s="213">
        <v>14000</v>
      </c>
      <c r="L9" s="212">
        <v>0</v>
      </c>
      <c r="M9" s="212">
        <v>0</v>
      </c>
    </row>
    <row r="10" spans="1:21" x14ac:dyDescent="0.25">
      <c r="A10" s="212" t="s">
        <v>432</v>
      </c>
      <c r="B10" s="212" t="s">
        <v>145</v>
      </c>
      <c r="C10" s="212">
        <v>5</v>
      </c>
      <c r="D10" s="213">
        <v>3000</v>
      </c>
      <c r="E10" s="213">
        <v>15000</v>
      </c>
      <c r="F10" s="212">
        <v>0</v>
      </c>
      <c r="G10" s="213">
        <v>0</v>
      </c>
      <c r="H10" s="212">
        <v>0</v>
      </c>
      <c r="I10" s="213">
        <v>0</v>
      </c>
      <c r="J10" s="212">
        <v>5</v>
      </c>
      <c r="K10" s="213">
        <v>15000</v>
      </c>
      <c r="L10" s="212">
        <v>0</v>
      </c>
      <c r="M10" s="212">
        <v>0</v>
      </c>
    </row>
    <row r="11" spans="1:21" x14ac:dyDescent="0.25">
      <c r="A11" s="212" t="s">
        <v>433</v>
      </c>
      <c r="B11" s="212" t="s">
        <v>145</v>
      </c>
      <c r="C11" s="212">
        <v>8</v>
      </c>
      <c r="D11" s="213">
        <v>12500</v>
      </c>
      <c r="E11" s="213">
        <v>100000</v>
      </c>
      <c r="F11" s="212">
        <v>0</v>
      </c>
      <c r="G11" s="213">
        <v>0</v>
      </c>
      <c r="H11" s="212">
        <v>0</v>
      </c>
      <c r="I11" s="213">
        <v>0</v>
      </c>
      <c r="J11" s="212">
        <v>8</v>
      </c>
      <c r="K11" s="213">
        <v>100000</v>
      </c>
      <c r="L11" s="212">
        <v>0</v>
      </c>
      <c r="M11" s="212">
        <v>0</v>
      </c>
    </row>
    <row r="12" spans="1:21" ht="15.75" x14ac:dyDescent="0.25">
      <c r="A12" s="214" t="s">
        <v>434</v>
      </c>
      <c r="B12" s="212" t="s">
        <v>145</v>
      </c>
      <c r="C12" s="212">
        <v>8</v>
      </c>
      <c r="D12" s="213">
        <v>10000</v>
      </c>
      <c r="E12" s="213">
        <v>80000</v>
      </c>
      <c r="F12" s="212">
        <v>0</v>
      </c>
      <c r="G12" s="213">
        <v>0</v>
      </c>
      <c r="H12" s="212">
        <v>0</v>
      </c>
      <c r="I12" s="212">
        <v>0</v>
      </c>
      <c r="J12" s="212">
        <v>8</v>
      </c>
      <c r="K12" s="213">
        <v>80000</v>
      </c>
      <c r="L12" s="212">
        <v>0</v>
      </c>
      <c r="M12" s="212">
        <v>0</v>
      </c>
    </row>
    <row r="13" spans="1:21" x14ac:dyDescent="0.25">
      <c r="A13" s="212" t="s">
        <v>435</v>
      </c>
      <c r="B13" s="212" t="s">
        <v>145</v>
      </c>
      <c r="C13" s="212">
        <v>4</v>
      </c>
      <c r="D13" s="213">
        <v>500</v>
      </c>
      <c r="E13" s="213">
        <v>2000</v>
      </c>
      <c r="F13" s="212">
        <v>4</v>
      </c>
      <c r="G13" s="213">
        <v>2000</v>
      </c>
      <c r="H13" s="212">
        <v>0</v>
      </c>
      <c r="I13" s="213">
        <v>0</v>
      </c>
      <c r="J13" s="212">
        <v>0</v>
      </c>
      <c r="K13" s="213">
        <v>0</v>
      </c>
      <c r="L13" s="212">
        <v>0</v>
      </c>
      <c r="M13" s="212">
        <v>0</v>
      </c>
    </row>
    <row r="14" spans="1:21" ht="18.75" x14ac:dyDescent="0.3">
      <c r="A14" s="322" t="s">
        <v>101</v>
      </c>
      <c r="B14" s="323"/>
      <c r="C14" s="212"/>
      <c r="D14" s="212"/>
      <c r="E14" s="233">
        <f>SUM(E2:E13)</f>
        <v>482250</v>
      </c>
      <c r="F14" s="212"/>
      <c r="G14" s="212"/>
      <c r="H14" s="212"/>
      <c r="I14" s="212"/>
      <c r="J14" s="212"/>
      <c r="K14" s="212"/>
      <c r="L14" s="212"/>
      <c r="M14" s="212"/>
    </row>
  </sheetData>
  <mergeCells count="2">
    <mergeCell ref="A1:M1"/>
    <mergeCell ref="A14:B14"/>
  </mergeCells>
  <hyperlinks>
    <hyperlink ref="E14" location="APP!A1" display="APP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E8" sqref="E8"/>
    </sheetView>
  </sheetViews>
  <sheetFormatPr defaultRowHeight="15" x14ac:dyDescent="0.25"/>
  <cols>
    <col min="1" max="1" width="43.85546875" customWidth="1"/>
    <col min="3" max="3" width="13.85546875" bestFit="1" customWidth="1"/>
    <col min="5" max="5" width="16.42578125" bestFit="1" customWidth="1"/>
    <col min="6" max="6" width="0" hidden="1" customWidth="1"/>
    <col min="7" max="7" width="11.28515625" hidden="1" customWidth="1"/>
    <col min="8" max="8" width="0" hidden="1" customWidth="1"/>
    <col min="9" max="9" width="11.28515625" hidden="1" customWidth="1"/>
    <col min="10" max="10" width="0" hidden="1" customWidth="1"/>
    <col min="11" max="11" width="11.28515625" hidden="1" customWidth="1"/>
    <col min="12" max="12" width="0" hidden="1" customWidth="1"/>
    <col min="13" max="13" width="11.28515625" hidden="1" customWidth="1"/>
    <col min="15" max="15" width="55.7109375" customWidth="1"/>
    <col min="16" max="16" width="31.28515625" bestFit="1" customWidth="1"/>
    <col min="17" max="17" width="10.140625" bestFit="1" customWidth="1"/>
    <col min="18" max="18" width="10.140625" hidden="1" customWidth="1"/>
    <col min="19" max="21" width="0" hidden="1" customWidth="1"/>
  </cols>
  <sheetData>
    <row r="1" spans="1:21" ht="21" x14ac:dyDescent="0.35">
      <c r="A1" s="319" t="s">
        <v>115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  <c r="O1" s="219" t="s">
        <v>187</v>
      </c>
      <c r="P1" s="219" t="s">
        <v>188</v>
      </c>
      <c r="Q1" s="219" t="s">
        <v>189</v>
      </c>
      <c r="R1" s="219" t="s">
        <v>105</v>
      </c>
      <c r="S1" s="219" t="s">
        <v>106</v>
      </c>
      <c r="T1" s="219" t="s">
        <v>107</v>
      </c>
      <c r="U1" s="219" t="s">
        <v>108</v>
      </c>
    </row>
    <row r="2" spans="1:21" x14ac:dyDescent="0.25">
      <c r="A2" s="212" t="s">
        <v>126</v>
      </c>
      <c r="B2" s="212" t="s">
        <v>127</v>
      </c>
      <c r="C2" s="212" t="s">
        <v>128</v>
      </c>
      <c r="D2" s="213" t="s">
        <v>129</v>
      </c>
      <c r="E2" s="213" t="s">
        <v>130</v>
      </c>
      <c r="F2" s="212" t="s">
        <v>131</v>
      </c>
      <c r="G2" s="213" t="s">
        <v>132</v>
      </c>
      <c r="H2" s="212" t="s">
        <v>133</v>
      </c>
      <c r="I2" s="213" t="s">
        <v>134</v>
      </c>
      <c r="J2" s="212" t="s">
        <v>135</v>
      </c>
      <c r="K2" s="212" t="s">
        <v>136</v>
      </c>
      <c r="L2" s="212" t="s">
        <v>137</v>
      </c>
      <c r="M2" s="212" t="s">
        <v>138</v>
      </c>
      <c r="O2" s="212" t="s">
        <v>419</v>
      </c>
      <c r="P2" s="212" t="s">
        <v>420</v>
      </c>
      <c r="Q2" s="213">
        <v>175512</v>
      </c>
      <c r="R2" s="213">
        <v>43878</v>
      </c>
      <c r="S2" s="213">
        <v>43878</v>
      </c>
      <c r="T2" s="213">
        <v>43878</v>
      </c>
      <c r="U2" s="213">
        <v>43878</v>
      </c>
    </row>
    <row r="3" spans="1:21" x14ac:dyDescent="0.25">
      <c r="A3" s="212" t="s">
        <v>413</v>
      </c>
      <c r="B3" s="212" t="s">
        <v>342</v>
      </c>
      <c r="C3" s="212">
        <v>200</v>
      </c>
      <c r="D3" s="213">
        <v>60</v>
      </c>
      <c r="E3" s="213">
        <v>12000</v>
      </c>
      <c r="F3" s="212">
        <v>50</v>
      </c>
      <c r="G3" s="213">
        <v>3000</v>
      </c>
      <c r="H3" s="212">
        <v>50</v>
      </c>
      <c r="I3" s="213">
        <v>3000</v>
      </c>
      <c r="J3" s="212">
        <v>50</v>
      </c>
      <c r="K3" s="213">
        <v>3000</v>
      </c>
      <c r="L3" s="212">
        <v>50</v>
      </c>
      <c r="M3" s="213">
        <v>3000</v>
      </c>
      <c r="O3" s="212" t="s">
        <v>421</v>
      </c>
      <c r="P3" s="212" t="s">
        <v>422</v>
      </c>
      <c r="Q3" s="213">
        <v>31000</v>
      </c>
      <c r="R3" s="213">
        <v>8500</v>
      </c>
      <c r="S3" s="213">
        <v>7500</v>
      </c>
      <c r="T3" s="213">
        <v>7500</v>
      </c>
      <c r="U3" s="213">
        <v>7500</v>
      </c>
    </row>
    <row r="4" spans="1:21" x14ac:dyDescent="0.25">
      <c r="A4" s="212" t="s">
        <v>418</v>
      </c>
      <c r="B4" s="212" t="s">
        <v>414</v>
      </c>
      <c r="C4" s="212">
        <v>4</v>
      </c>
      <c r="D4" s="213">
        <v>43878</v>
      </c>
      <c r="E4" s="213">
        <v>175512</v>
      </c>
      <c r="F4" s="212">
        <v>1</v>
      </c>
      <c r="G4" s="213">
        <v>43878</v>
      </c>
      <c r="H4" s="212">
        <v>1</v>
      </c>
      <c r="I4" s="213">
        <v>43878</v>
      </c>
      <c r="J4" s="212">
        <v>1</v>
      </c>
      <c r="K4" s="213">
        <v>43878</v>
      </c>
      <c r="L4" s="212">
        <v>1</v>
      </c>
      <c r="M4" s="213">
        <v>43878</v>
      </c>
      <c r="O4" s="212" t="s">
        <v>423</v>
      </c>
      <c r="P4" s="212" t="s">
        <v>235</v>
      </c>
      <c r="Q4" s="213">
        <v>25000</v>
      </c>
      <c r="R4" s="213">
        <v>25000</v>
      </c>
      <c r="S4" s="212">
        <v>0</v>
      </c>
      <c r="T4" s="212">
        <v>0</v>
      </c>
      <c r="U4" s="212">
        <v>0</v>
      </c>
    </row>
    <row r="5" spans="1:21" x14ac:dyDescent="0.25">
      <c r="A5" s="212" t="s">
        <v>415</v>
      </c>
      <c r="B5" s="212" t="s">
        <v>342</v>
      </c>
      <c r="C5" s="212">
        <v>500</v>
      </c>
      <c r="D5" s="213">
        <v>50</v>
      </c>
      <c r="E5" s="213">
        <v>25000</v>
      </c>
      <c r="F5" s="212">
        <v>500</v>
      </c>
      <c r="G5" s="213">
        <v>25000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</row>
    <row r="6" spans="1:21" x14ac:dyDescent="0.25">
      <c r="A6" s="212" t="s">
        <v>416</v>
      </c>
      <c r="B6" s="212" t="s">
        <v>342</v>
      </c>
      <c r="C6" s="212">
        <v>300</v>
      </c>
      <c r="D6" s="213">
        <v>60</v>
      </c>
      <c r="E6" s="213">
        <v>18000</v>
      </c>
      <c r="F6" s="212">
        <v>75</v>
      </c>
      <c r="G6" s="213">
        <v>4500</v>
      </c>
      <c r="H6" s="212">
        <v>75</v>
      </c>
      <c r="I6" s="213">
        <v>4500</v>
      </c>
      <c r="J6" s="212">
        <v>75</v>
      </c>
      <c r="K6" s="213">
        <v>4500</v>
      </c>
      <c r="L6" s="212">
        <v>75</v>
      </c>
      <c r="M6" s="213">
        <v>4500</v>
      </c>
    </row>
    <row r="7" spans="1:21" x14ac:dyDescent="0.25">
      <c r="A7" s="212" t="s">
        <v>417</v>
      </c>
      <c r="B7" s="212" t="s">
        <v>207</v>
      </c>
      <c r="C7" s="212">
        <v>1</v>
      </c>
      <c r="D7" s="213">
        <v>1000</v>
      </c>
      <c r="E7" s="213">
        <v>1000</v>
      </c>
      <c r="F7" s="212">
        <v>1</v>
      </c>
      <c r="G7" s="213">
        <v>1000</v>
      </c>
      <c r="H7" s="212">
        <v>0</v>
      </c>
      <c r="I7" s="213">
        <v>0</v>
      </c>
      <c r="J7" s="212">
        <v>0</v>
      </c>
      <c r="K7" s="212">
        <v>0</v>
      </c>
      <c r="L7" s="212">
        <v>0</v>
      </c>
      <c r="M7" s="212">
        <v>0</v>
      </c>
    </row>
    <row r="8" spans="1:21" ht="18.75" x14ac:dyDescent="0.3">
      <c r="A8" s="322" t="s">
        <v>101</v>
      </c>
      <c r="B8" s="323"/>
      <c r="C8" s="212"/>
      <c r="D8" s="212"/>
      <c r="E8" s="233">
        <f>SUM(E2:E7)</f>
        <v>231512</v>
      </c>
      <c r="F8" s="212"/>
      <c r="G8" s="212"/>
      <c r="H8" s="212"/>
      <c r="I8" s="212"/>
      <c r="J8" s="212"/>
      <c r="K8" s="212"/>
      <c r="L8" s="212"/>
      <c r="M8" s="212"/>
    </row>
  </sheetData>
  <mergeCells count="2">
    <mergeCell ref="A1:M1"/>
    <mergeCell ref="A8:B8"/>
  </mergeCells>
  <hyperlinks>
    <hyperlink ref="E8" location="APP!A1" display="APP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37</vt:i4>
      </vt:variant>
    </vt:vector>
  </HeadingPairs>
  <TitlesOfParts>
    <vt:vector size="85" baseType="lpstr">
      <vt:lpstr>APP</vt:lpstr>
      <vt:lpstr>Sheet1</vt:lpstr>
      <vt:lpstr>TUITION</vt:lpstr>
      <vt:lpstr>FIDUCIARY</vt:lpstr>
      <vt:lpstr>T-1</vt:lpstr>
      <vt:lpstr>T-2</vt:lpstr>
      <vt:lpstr>T-3</vt:lpstr>
      <vt:lpstr>T-4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16</vt:lpstr>
      <vt:lpstr>T-17</vt:lpstr>
      <vt:lpstr>T-18</vt:lpstr>
      <vt:lpstr>T-19</vt:lpstr>
      <vt:lpstr>T-20</vt:lpstr>
      <vt:lpstr>T-21</vt:lpstr>
      <vt:lpstr>F21</vt:lpstr>
      <vt:lpstr>F22</vt:lpstr>
      <vt:lpstr>F23</vt:lpstr>
      <vt:lpstr>F24</vt:lpstr>
      <vt:lpstr>F25</vt:lpstr>
      <vt:lpstr>F26</vt:lpstr>
      <vt:lpstr>F27</vt:lpstr>
      <vt:lpstr>F28</vt:lpstr>
      <vt:lpstr>F29</vt:lpstr>
      <vt:lpstr>F30</vt:lpstr>
      <vt:lpstr>F31</vt:lpstr>
      <vt:lpstr>F32</vt:lpstr>
      <vt:lpstr>F33</vt:lpstr>
      <vt:lpstr>F34</vt:lpstr>
      <vt:lpstr>F35</vt:lpstr>
      <vt:lpstr>F36</vt:lpstr>
      <vt:lpstr>F37</vt:lpstr>
      <vt:lpstr>F38</vt:lpstr>
      <vt:lpstr>F39</vt:lpstr>
      <vt:lpstr>F40</vt:lpstr>
      <vt:lpstr>F41</vt:lpstr>
      <vt:lpstr>F42</vt:lpstr>
      <vt:lpstr>Sheet25</vt:lpstr>
      <vt:lpstr>'16'!Print_Area</vt:lpstr>
      <vt:lpstr>APP!Print_Area</vt:lpstr>
      <vt:lpstr>'F22'!Print_Area</vt:lpstr>
      <vt:lpstr>'F23'!Print_Area</vt:lpstr>
      <vt:lpstr>'F24'!Print_Area</vt:lpstr>
      <vt:lpstr>'F25'!Print_Area</vt:lpstr>
      <vt:lpstr>'F26'!Print_Area</vt:lpstr>
      <vt:lpstr>'F27'!Print_Area</vt:lpstr>
      <vt:lpstr>'F28'!Print_Area</vt:lpstr>
      <vt:lpstr>'F29'!Print_Area</vt:lpstr>
      <vt:lpstr>'F30'!Print_Area</vt:lpstr>
      <vt:lpstr>'F31'!Print_Area</vt:lpstr>
      <vt:lpstr>'F32'!Print_Area</vt:lpstr>
      <vt:lpstr>'F33'!Print_Area</vt:lpstr>
      <vt:lpstr>'F34'!Print_Area</vt:lpstr>
      <vt:lpstr>'F35'!Print_Area</vt:lpstr>
      <vt:lpstr>'F36'!Print_Area</vt:lpstr>
      <vt:lpstr>'F37'!Print_Area</vt:lpstr>
      <vt:lpstr>'F38'!Print_Area</vt:lpstr>
      <vt:lpstr>'F39'!Print_Area</vt:lpstr>
      <vt:lpstr>'F40'!Print_Area</vt:lpstr>
      <vt:lpstr>'F41'!Print_Area</vt:lpstr>
      <vt:lpstr>'F42'!Print_Area</vt:lpstr>
      <vt:lpstr>'T-1'!Print_Area</vt:lpstr>
      <vt:lpstr>'T-10'!Print_Area</vt:lpstr>
      <vt:lpstr>'T-11'!Print_Area</vt:lpstr>
      <vt:lpstr>'T-12'!Print_Area</vt:lpstr>
      <vt:lpstr>'T-13'!Print_Area</vt:lpstr>
      <vt:lpstr>'T-14'!Print_Area</vt:lpstr>
      <vt:lpstr>'T-15'!Print_Area</vt:lpstr>
      <vt:lpstr>'T-17'!Print_Area</vt:lpstr>
      <vt:lpstr>'T-18'!Print_Area</vt:lpstr>
      <vt:lpstr>'T-19'!Print_Area</vt:lpstr>
      <vt:lpstr>'T-20'!Print_Area</vt:lpstr>
      <vt:lpstr>'T-9'!Print_Area</vt:lpstr>
      <vt:lpstr>TUITION!Print_Area</vt:lpstr>
      <vt:lpstr>APP!Print_Titles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Jay Faith Cahigas</cp:lastModifiedBy>
  <cp:lastPrinted>2022-03-13T06:25:28Z</cp:lastPrinted>
  <dcterms:created xsi:type="dcterms:W3CDTF">2018-10-16T21:00:23Z</dcterms:created>
  <dcterms:modified xsi:type="dcterms:W3CDTF">2023-04-12T09:23:10Z</dcterms:modified>
</cp:coreProperties>
</file>