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15480" windowHeight="8250" tabRatio="599"/>
  </bookViews>
  <sheets>
    <sheet name="APP" sheetId="23"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6" r:id="rId22"/>
    <sheet name="Sheet19" sheetId="22" r:id="rId23"/>
    <sheet name="Sheet1" sheetId="27" r:id="rId24"/>
  </sheets>
  <definedNames>
    <definedName name="_xlnm.Print_Area" localSheetId="10">'10'!$A$1:$M$5</definedName>
    <definedName name="_xlnm.Print_Area" localSheetId="11">'11'!$A$1:$M$5</definedName>
    <definedName name="_xlnm.Print_Area" localSheetId="12">'12'!$A$1:$M$14</definedName>
    <definedName name="_xlnm.Print_Area" localSheetId="13">'13'!$A$1:$M$11</definedName>
    <definedName name="_xlnm.Print_Area" localSheetId="14">'14'!$A$1:$M$6</definedName>
    <definedName name="_xlnm.Print_Area" localSheetId="15">'15'!$A$1:$M$5</definedName>
    <definedName name="_xlnm.Print_Area" localSheetId="16">'16'!$A$1:$M$8</definedName>
    <definedName name="_xlnm.Print_Area" localSheetId="17">'17'!$O$1:$U$24</definedName>
    <definedName name="_xlnm.Print_Area" localSheetId="18">'18'!$A$1:$M$5</definedName>
    <definedName name="_xlnm.Print_Area" localSheetId="19">'19'!$A$1:$M$10</definedName>
    <definedName name="_xlnm.Print_Area" localSheetId="2">'2'!$O$1:$U$14</definedName>
    <definedName name="_xlnm.Print_Area" localSheetId="20">'20'!$A$1:$M$5</definedName>
    <definedName name="_xlnm.Print_Area" localSheetId="3">'3'!$A$1:$M$6</definedName>
    <definedName name="_xlnm.Print_Area" localSheetId="4">'4'!$A$1:$M$28</definedName>
    <definedName name="_xlnm.Print_Area" localSheetId="5">'5'!$A$1:$M$6</definedName>
    <definedName name="_xlnm.Print_Area" localSheetId="6">'6'!#REF!</definedName>
    <definedName name="_xlnm.Print_Area" localSheetId="7">'7'!$A$1:$M$6</definedName>
    <definedName name="_xlnm.Print_Area" localSheetId="8">'8'!$A$1:$M$5</definedName>
    <definedName name="_xlnm.Print_Area" localSheetId="9">'9'!$A$1:$M$7</definedName>
    <definedName name="_xlnm.Print_Area" localSheetId="0">APP!$A$1:$M$87</definedName>
  </definedNames>
  <calcPr calcId="144525"/>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Q10" i="2" l="1"/>
  <c r="E23" i="26"/>
  <c r="Q7" i="13"/>
  <c r="E16" i="13"/>
  <c r="Q15" i="7"/>
  <c r="E283" i="7"/>
  <c r="L71" i="23"/>
  <c r="K63" i="23"/>
  <c r="K65" i="23"/>
  <c r="J65" i="23"/>
  <c r="J39" i="23"/>
  <c r="K39" i="23" s="1"/>
  <c r="J58" i="23"/>
  <c r="K54" i="23"/>
  <c r="J54" i="23"/>
  <c r="K23" i="23"/>
  <c r="M34" i="23"/>
  <c r="K34" i="23"/>
  <c r="J15" i="23"/>
  <c r="E4" i="17" l="1"/>
  <c r="E7" i="17" s="1"/>
  <c r="E5" i="17"/>
  <c r="E6" i="17"/>
  <c r="E3" i="17"/>
  <c r="E3" i="4"/>
  <c r="D4" i="4"/>
  <c r="E4" i="4" s="1"/>
  <c r="M4" i="4"/>
  <c r="K4" i="4"/>
  <c r="I4" i="4"/>
  <c r="G4" i="4"/>
  <c r="M25" i="23"/>
  <c r="M26" i="23"/>
  <c r="M27" i="23"/>
  <c r="M28" i="23"/>
  <c r="M29" i="23"/>
  <c r="M30" i="23"/>
  <c r="M31" i="23"/>
  <c r="M32" i="23"/>
  <c r="M33" i="23"/>
  <c r="M24" i="23"/>
  <c r="K37" i="23"/>
  <c r="J37" i="23"/>
  <c r="K25" i="23"/>
  <c r="K26" i="23"/>
  <c r="K27" i="23"/>
  <c r="K28" i="23"/>
  <c r="K29" i="23"/>
  <c r="K30" i="23"/>
  <c r="K31" i="23"/>
  <c r="K32" i="23"/>
  <c r="K33" i="23"/>
  <c r="K24" i="23"/>
  <c r="E4" i="21" l="1"/>
  <c r="Q2" i="12" l="1"/>
  <c r="E3" i="12"/>
  <c r="K64" i="23" l="1"/>
  <c r="J64" i="23"/>
  <c r="K61" i="23"/>
  <c r="K59" i="23"/>
  <c r="K58" i="23"/>
  <c r="J57" i="23"/>
  <c r="K57" i="23" s="1"/>
  <c r="K55" i="23"/>
  <c r="J55" i="23"/>
  <c r="K53" i="23"/>
  <c r="K51" i="23"/>
  <c r="J51" i="23"/>
  <c r="J41" i="23"/>
  <c r="K41" i="23" s="1"/>
  <c r="K19" i="23"/>
  <c r="J19" i="23"/>
  <c r="K15" i="23"/>
  <c r="J14" i="23"/>
  <c r="K13" i="23"/>
  <c r="K12" i="23" s="1"/>
  <c r="J12" i="23"/>
  <c r="K11" i="23" l="1"/>
  <c r="K16" i="23"/>
  <c r="K14" i="23"/>
  <c r="K70" i="23" l="1"/>
  <c r="L78" i="23"/>
  <c r="C23" i="22" l="1"/>
  <c r="E11" i="18"/>
  <c r="E9" i="20"/>
  <c r="E4" i="19"/>
  <c r="E4" i="16"/>
  <c r="E5" i="15"/>
  <c r="E10" i="14"/>
  <c r="E4" i="12"/>
  <c r="E6" i="10" l="1"/>
  <c r="E4" i="9"/>
  <c r="E4" i="8"/>
  <c r="E5" i="6"/>
  <c r="E27" i="5"/>
  <c r="E5" i="4"/>
  <c r="E178" i="3"/>
  <c r="E45" i="2"/>
</calcChain>
</file>

<file path=xl/sharedStrings.xml><?xml version="1.0" encoding="utf-8"?>
<sst xmlns="http://schemas.openxmlformats.org/spreadsheetml/2006/main" count="2152" uniqueCount="859">
  <si>
    <t>UACS</t>
  </si>
  <si>
    <t>Object Name</t>
  </si>
  <si>
    <t>Total</t>
  </si>
  <si>
    <t>Q1</t>
  </si>
  <si>
    <t>Q2</t>
  </si>
  <si>
    <t>Q3</t>
  </si>
  <si>
    <t>Q4</t>
  </si>
  <si>
    <t>Training Expenses</t>
  </si>
  <si>
    <t>Office Supplies Expenses</t>
  </si>
  <si>
    <t>Fuel, Oil and Lubricants Expenses</t>
  </si>
  <si>
    <t>Agricultural and Marine Supplies Expenses</t>
  </si>
  <si>
    <t>Textbooks and Instructional Materials Expenses</t>
  </si>
  <si>
    <t>Other Supplies and Materials Expenses</t>
  </si>
  <si>
    <t>Internet Subscription Expenses</t>
  </si>
  <si>
    <t>Awards/Rewards Expenses</t>
  </si>
  <si>
    <t>Survey Expenses</t>
  </si>
  <si>
    <t>Other Professional Services</t>
  </si>
  <si>
    <t>Repairs and Maintenance - Buildings and Other Structures</t>
  </si>
  <si>
    <t>Repairs and Maintenance - Machinery and Equipment</t>
  </si>
  <si>
    <t>Insurance Expenses</t>
  </si>
  <si>
    <t>Advertising Expenses</t>
  </si>
  <si>
    <t>Printing and Publication Expenses</t>
  </si>
  <si>
    <t>Representation Expenses</t>
  </si>
  <si>
    <t>Rent/Lease Expenses</t>
  </si>
  <si>
    <t>Membership Dues and Contributions to Organizations</t>
  </si>
  <si>
    <t xml:space="preserve">GRAND TOTAL &gt;&gt;&gt; </t>
  </si>
  <si>
    <t>Janitorial Services</t>
  </si>
  <si>
    <t>Security Services</t>
  </si>
  <si>
    <t>Item and Specifications</t>
  </si>
  <si>
    <t>Unit</t>
  </si>
  <si>
    <t>Q1+Q2+Q3+Q4</t>
  </si>
  <si>
    <t>Unit Price</t>
  </si>
  <si>
    <t>Total Amount</t>
  </si>
  <si>
    <t>Q1 Total</t>
  </si>
  <si>
    <t>Q1 Total (P)</t>
  </si>
  <si>
    <t>Q2 Total</t>
  </si>
  <si>
    <t>Q2 Total (P)</t>
  </si>
  <si>
    <t>Q3 Total</t>
  </si>
  <si>
    <t>Q3 Total (P)</t>
  </si>
  <si>
    <t>Q4 Total</t>
  </si>
  <si>
    <t>Q4 Total (P)</t>
  </si>
  <si>
    <t>lump</t>
  </si>
  <si>
    <t>Awards and Rewards Expense</t>
  </si>
  <si>
    <t>box</t>
  </si>
  <si>
    <t>pack</t>
  </si>
  <si>
    <t>piece</t>
  </si>
  <si>
    <t>pax</t>
  </si>
  <si>
    <t xml:space="preserve">GASOLINE </t>
  </si>
  <si>
    <t>liter</t>
  </si>
  <si>
    <t>room</t>
  </si>
  <si>
    <t>bottle</t>
  </si>
  <si>
    <t>person</t>
  </si>
  <si>
    <t>ream</t>
  </si>
  <si>
    <t>PAP</t>
  </si>
  <si>
    <t>Department/Office/Unit/Account</t>
  </si>
  <si>
    <t>Amount</t>
  </si>
  <si>
    <t xml:space="preserve">In house Review
</t>
  </si>
  <si>
    <t>Research Office</t>
  </si>
  <si>
    <t xml:space="preserve">Intellectual Property Rights Training
</t>
  </si>
  <si>
    <t xml:space="preserve">Project AMUMA    
</t>
  </si>
  <si>
    <t>Extension Services Office</t>
  </si>
  <si>
    <t>SEMINAR ON WORKFORCE PLANNING</t>
  </si>
  <si>
    <t>Supervising and Administration Office</t>
  </si>
  <si>
    <t xml:space="preserve">Seminar-Workshop/Training for 246 Faculty  (2 days per Quarter) </t>
  </si>
  <si>
    <t>VP for Academic Affairs Office</t>
  </si>
  <si>
    <t xml:space="preserve">TRAINING EXPENSE (R and E Sessions (lecture series)
</t>
  </si>
  <si>
    <t>BALL PEN, BLACK, 50'S</t>
  </si>
  <si>
    <t>BOND PAPER, MULTI-PURPOSE, SHORT, SUB 20, 70GSM</t>
  </si>
  <si>
    <t>CHALK, WHITE ENAMEL</t>
  </si>
  <si>
    <t>CRAYONS 12'S</t>
  </si>
  <si>
    <t>ERASER, FELT, FOR BLACKBOARD/WHITEBOARD</t>
  </si>
  <si>
    <t>INK, EPSON L3110 (003), BLACK</t>
  </si>
  <si>
    <t>MARKER, PERMANENT, BLACK, BULLET TYPE</t>
  </si>
  <si>
    <t>MARKER, PERMANENT, BLUE, BULLET TYPE</t>
  </si>
  <si>
    <t>MEALS</t>
  </si>
  <si>
    <t>NOTEBOOK, STENOGRAPHER</t>
  </si>
  <si>
    <t>PAPER, MULTI-PURPOSE, A4, 70 GSM</t>
  </si>
  <si>
    <t>PAPER, MULTI-PURPOSE, LEGAL, 70GSM</t>
  </si>
  <si>
    <t>PENCIL, LEAD, WITH ERASER, 10'S</t>
  </si>
  <si>
    <t>PHOTO PAPER, GLOSSY, A4 SIZE</t>
  </si>
  <si>
    <t>SUB: CATEGORY</t>
  </si>
  <si>
    <t>BOARD PAPER, A4</t>
  </si>
  <si>
    <t>bundle</t>
  </si>
  <si>
    <t>BOND PAPER A3</t>
  </si>
  <si>
    <t>BOND PAPER, SUB. 16 LONG</t>
  </si>
  <si>
    <t>BOOK ENDS, HEAVY DUTY, METAL</t>
  </si>
  <si>
    <t>set</t>
  </si>
  <si>
    <t>unit</t>
  </si>
  <si>
    <t xml:space="preserve">CARBON FILM, A4
</t>
  </si>
  <si>
    <t>CONTINUES FORM 2PLY LONG</t>
  </si>
  <si>
    <t>DATA FILE BOX</t>
  </si>
  <si>
    <t>DATA FOLDER</t>
  </si>
  <si>
    <t>DATING AND STAMPING MACHINE</t>
  </si>
  <si>
    <t>DEVELOP, INEO 165E, TONER TN116 A1UCODO</t>
  </si>
  <si>
    <t>tube</t>
  </si>
  <si>
    <t>roll</t>
  </si>
  <si>
    <t>ENVELOPE, MAILING, WHITE, 80GSM (5%), 500S</t>
  </si>
  <si>
    <t>EXTERNAL HARD DRIVE, 1 TB</t>
  </si>
  <si>
    <t xml:space="preserve">FASTENER, GOLD PLATED ROUND </t>
  </si>
  <si>
    <t>FLASH DRIVE, 16 GB</t>
  </si>
  <si>
    <t>dozen</t>
  </si>
  <si>
    <t>GESTENER COPYPRINTER MASTER DX2430M</t>
  </si>
  <si>
    <t>cart</t>
  </si>
  <si>
    <t>GESTETNER COPYPRINTER MASTER DX2430-BLACK</t>
  </si>
  <si>
    <t>jar</t>
  </si>
  <si>
    <t>ID PUNCHER</t>
  </si>
  <si>
    <t>INK TONER TUBE INEO 226 (XEROX MACHINE)</t>
  </si>
  <si>
    <t>MDS-CHECKS (900.00)</t>
  </si>
  <si>
    <t>book</t>
  </si>
  <si>
    <t>MOSTENER WAX, FINGER TIP, 10G</t>
  </si>
  <si>
    <t>MOUSE PAD</t>
  </si>
  <si>
    <t>MOUSE, WIRELESS, USB</t>
  </si>
  <si>
    <t>pad</t>
  </si>
  <si>
    <t>OFFICIAL RECEIPTS (185.00)</t>
  </si>
  <si>
    <t>PAPER, CARBON - BLACK/BLUE (PELICAN)</t>
  </si>
  <si>
    <t>PAPER, SPECIAL 8.5-90GSM (WORD X)</t>
  </si>
  <si>
    <t>PAPER, STICKER LEGAL SIZE</t>
  </si>
  <si>
    <t>PRINTER 3-IN-1 (PRINTER, SCANNER,COPIER)</t>
  </si>
  <si>
    <t>PROPERTY CARD</t>
  </si>
  <si>
    <t>RING BINDER, 1"</t>
  </si>
  <si>
    <t>gallon</t>
  </si>
  <si>
    <t>STAPLER, STANDARD TYPE, LOAD CAP: 200 STAPLES MIN</t>
  </si>
  <si>
    <t>STICKER PAPER, A4</t>
  </si>
  <si>
    <t>STOCK CARD</t>
  </si>
  <si>
    <t>TONER CART, BROTHER DCP-1510(TN-100) BLACK</t>
  </si>
  <si>
    <t>TONER, IMAGE RUNER 1643, CANON</t>
  </si>
  <si>
    <t>TRUSTFUND CHECKS (800.00)</t>
  </si>
  <si>
    <t>BALL PEN, BLACK</t>
  </si>
  <si>
    <t>BALL PEN, BLUE, 50'S</t>
  </si>
  <si>
    <t>BALL PEN, RED</t>
  </si>
  <si>
    <t>BALL PEN, RED, 50'S</t>
  </si>
  <si>
    <t>BOARD PAPER, LEGAL 10'S</t>
  </si>
  <si>
    <t>BOARD PAPER, LEGAL, 25PACKS/BUNDLE</t>
  </si>
  <si>
    <t>BROTHER BTD60BK CYM GENUINE INK SET</t>
  </si>
  <si>
    <t>CALCULATOR, COMPACT</t>
  </si>
  <si>
    <t>CALCULATOR, SCIENTIFIC</t>
  </si>
  <si>
    <t>CARTOLINA, ASSORTED COLOR, 78GSM MIN, 100'S</t>
  </si>
  <si>
    <t>CLEARBOOK, 20 TRANSPARENT POCKETS, LEGAL</t>
  </si>
  <si>
    <t>CLIP, BACKFOLD, 19MM</t>
  </si>
  <si>
    <t>CLIP, BACKFOLD, 25MM</t>
  </si>
  <si>
    <t>CLIP, BACKFOLD, 32MM</t>
  </si>
  <si>
    <t>CLIP, BACKFOLD, 50MM</t>
  </si>
  <si>
    <t>COLUMNAR BOOK, 24 COLUMNS</t>
  </si>
  <si>
    <t>COLUMNAR BOOK, 4 COLUMNS</t>
  </si>
  <si>
    <t>CONSTRUCTION PAPER, ASSORTED</t>
  </si>
  <si>
    <t>CORRECTION TAPE, FILM BASE TYPE, UL 6M MIN</t>
  </si>
  <si>
    <t>DATA FILE ORGANIZER, 3 LAYERS, METAL</t>
  </si>
  <si>
    <t>DOUBLE SIDED TAPE, 48MM</t>
  </si>
  <si>
    <t>DOUBLE SIDED TAPE, FOAM, 24MM</t>
  </si>
  <si>
    <t>DUCT TAPE, 48MM X 20MM</t>
  </si>
  <si>
    <t>ENVELOPE, DOCUMENTARY, FOR LEGAL SIZE DOCUMENT</t>
  </si>
  <si>
    <t>ENVELOPE, EXPANDING, KRAFT, LEGAL</t>
  </si>
  <si>
    <t>ENVELOPE, EXPANDING, PLASTIC</t>
  </si>
  <si>
    <t>ENVELOPE, MAILING</t>
  </si>
  <si>
    <t xml:space="preserve">ENVELOPE, MAILING, WITH WINDOW
</t>
  </si>
  <si>
    <t>ENVELOPE, PLASTIC, LONG WITH HANDLE</t>
  </si>
  <si>
    <t>FASTENER, METAL, NON-SHARP EDGES</t>
  </si>
  <si>
    <t>FASTENER, PLASTIC</t>
  </si>
  <si>
    <t>FILE ORGANIZER, EXPANDING, PLASTIC, LEGAL</t>
  </si>
  <si>
    <t>FLASH DRIVE WITH OTG, 16 GB CAPACITY</t>
  </si>
  <si>
    <t>FLASH DRIVE, 32 GB CAPACITY</t>
  </si>
  <si>
    <t>FOLDER, EXPANDED, LONG</t>
  </si>
  <si>
    <t>FOLDER, EXPANDED, LONG 100'S</t>
  </si>
  <si>
    <t>FOLDER, EXPANDED, LONG 12'S PER DOZEN</t>
  </si>
  <si>
    <t>FOLDER, FANCY, WITH SLIDE, A4</t>
  </si>
  <si>
    <t>FOLDER, FANCY, WITH SLIDE, LEGAL</t>
  </si>
  <si>
    <t>FOLDER, L-TYPE, A4</t>
  </si>
  <si>
    <t>FOLDER, L-TYPE, LEGAL</t>
  </si>
  <si>
    <t>FOLDER, TAGBOARD, FOR LEGAL SIZE DOCUMENTS, 100'S</t>
  </si>
  <si>
    <t>FOLDER, WHITE, LEGAL, 100'S</t>
  </si>
  <si>
    <t>FOLDER, WHITE, SHORT, 100'S</t>
  </si>
  <si>
    <t>GLUE GUN WITH SWITCH</t>
  </si>
  <si>
    <t>GLUE, ALL PURPOSE</t>
  </si>
  <si>
    <t>GLUE, ALL PURPOSE, 250-300 GRAMS MIN.</t>
  </si>
  <si>
    <t>GLUE, ALL PURPOSE, GROSS WEIGHT: 200 GRAMS MIN</t>
  </si>
  <si>
    <t>GUN TACKER,  WIRE</t>
  </si>
  <si>
    <t>GUN TACKER, MANUAL</t>
  </si>
  <si>
    <t>HIGHLIGHTER PEN, ASSORTED</t>
  </si>
  <si>
    <t>INDEX TAB, SELF-ADHESIVE, TRANSPARENT</t>
  </si>
  <si>
    <t>INK BROTHER (D60 BK-BLACK)(500Y-YELLOW)(5000C-CYAN)(5000M-MAGENTA)</t>
  </si>
  <si>
    <t>INK BROTHER, DCP-T710W (BLACK)</t>
  </si>
  <si>
    <t>INK BROTHER, DCP-T710W (CYAN)</t>
  </si>
  <si>
    <t>INK BROTHER, DCP-T710W (MAGENTA)</t>
  </si>
  <si>
    <t>INK BROTHER, DCP-T710W (YELLOW)</t>
  </si>
  <si>
    <t>INK BROTHER, DCP-T720W (BLACK)</t>
  </si>
  <si>
    <t>INK BROTHER, DCP-T720W (CYAN)</t>
  </si>
  <si>
    <t>INK BROTHER, DCP-T720W (MAGENTA)</t>
  </si>
  <si>
    <t>INK BROTHER, DCP-T720W (YELLOW)</t>
  </si>
  <si>
    <t>INK CART, EPSON C13T664100 (T6641), BLACK</t>
  </si>
  <si>
    <t>INK CART, EPSON C13T664200 (T6642), CYAN</t>
  </si>
  <si>
    <t>INK CART, EPSON C13T664300 (T6643), MAGENTA</t>
  </si>
  <si>
    <t>INK CART, EPSON C13T664400 (T6644), YELLOW</t>
  </si>
  <si>
    <t>INK CART, HP CD972AA, (HP 920XL), CYAN</t>
  </si>
  <si>
    <t>INK, EPSON L3110 (003), CYAN</t>
  </si>
  <si>
    <t>INK, EPSON L3110 (003), MAGENTA</t>
  </si>
  <si>
    <t>INK, EPSON L3110 (003), YELLOW</t>
  </si>
  <si>
    <t>LEVER ARCH FILE, LONG</t>
  </si>
  <si>
    <t>LINEN PAPER, A4 10'S</t>
  </si>
  <si>
    <t>LINEN PAPER, ASSORTED, SHORT, 10'S</t>
  </si>
  <si>
    <t>LINEN PAPER, LEGAL, 10'S</t>
  </si>
  <si>
    <t>MAGAZINE FILE BOX, LARGE</t>
  </si>
  <si>
    <t>MANILA PAPER, 10'S</t>
  </si>
  <si>
    <t>MARKER INK REFILL, BLACK, PERMANENT</t>
  </si>
  <si>
    <t>MARKER INK REFILL, WHITEBOARD</t>
  </si>
  <si>
    <t>MARKER, PERMANENT, RED, BULLET TYPE</t>
  </si>
  <si>
    <t>MARKER, WHITEBOARD, BLACK</t>
  </si>
  <si>
    <t>MARKER, WHITEBOARD, BLUE</t>
  </si>
  <si>
    <t>MARKER, WHITEBOARD, RED</t>
  </si>
  <si>
    <t>MOUSE, OPTICAL, USB CONNECTION TYPE</t>
  </si>
  <si>
    <t>NOTE PAD, STICK ON, 50MM X 76MM (2" X 3") MIN</t>
  </si>
  <si>
    <t>PAPER CLIP, VINYL/PLASTIC COATED, 33MM</t>
  </si>
  <si>
    <t xml:space="preserve">PAPER CLIP, VINYL/PLASTIC COATED, 50MM
</t>
  </si>
  <si>
    <t>PAPER, PARCHMENT</t>
  </si>
  <si>
    <t>PENCIL SHARPENER, MANUAL, SINGLE CUTTER HEAD</t>
  </si>
  <si>
    <t>PUNCHER, PAPER, HEAVY DUTY</t>
  </si>
  <si>
    <t>PUSH PIN, FLAT HEAD TYPE</t>
  </si>
  <si>
    <t>PVC COVER TRANSPARENT, LEGAL SIZE (FOR BOOK BINDING), 100'S</t>
  </si>
  <si>
    <t>RECORD BOOK, 300 PAGES, SIZE: 214MM X 278MM MIN</t>
  </si>
  <si>
    <t>RECORD BOOK, 500 PAGES, SIZE: 214MM X 278MM MIN</t>
  </si>
  <si>
    <t>RING BINDER, PLASTIC, 1/2"</t>
  </si>
  <si>
    <t>RING BINDER, PLASTIC, 2" (50MM)</t>
  </si>
  <si>
    <t>RING BINDER, PLASTIC, 32MM</t>
  </si>
  <si>
    <t xml:space="preserve">RING BINDER, PLASTIC, 50 MM, 10PIECES PER BUNDLE </t>
  </si>
  <si>
    <t>RULER, PLASTIC, 450MM</t>
  </si>
  <si>
    <t>RULER, STAINLESS STEEL (12" - 40")</t>
  </si>
  <si>
    <t>SCISSORS, HEAVY DUTY</t>
  </si>
  <si>
    <t>SCISSORS, SYMMETRICAL</t>
  </si>
  <si>
    <t>SIGN PEN, BLACK, LIQUID/GEL INK, 0.3MM  NEEDLE TIP</t>
  </si>
  <si>
    <t>SIGN PEN, BLACK, LIQUID/GEL INK, 0.5MM NEEDLE TIP</t>
  </si>
  <si>
    <t>SIGN PEN, BLUE, LIQUID/GEL INK, 0.5MM NEEDLE TIP</t>
  </si>
  <si>
    <t>SIGN PEN, RED, LIQUID/GEL INK, 0.5MM NEEDLE TIP</t>
  </si>
  <si>
    <t>SK ECO 3 INK SOLUTION BLACK  2 LTRS/GAL</t>
  </si>
  <si>
    <t>SK ECO 3 INK SOLUTION CYAN  2 LTRS/GAL</t>
  </si>
  <si>
    <t>SK ECO 3 INK SOLUTION MAGENTA 2 LTRS/GAL</t>
  </si>
  <si>
    <t>SK ECO 3 INK SOLUTION YELLOW  2 LTRS/GAL</t>
  </si>
  <si>
    <t>STAMP PAD, FELT</t>
  </si>
  <si>
    <t>STAPLE REMOVER, PLIER TYPE</t>
  </si>
  <si>
    <t>STAPLE WIRE, HEAVY DUTY, BINDER TYPE, 23/13</t>
  </si>
  <si>
    <t>STAPLE WIRE, STANDARD</t>
  </si>
  <si>
    <t>STAPLER, HEAVY DUTY, BINDER TYPE</t>
  </si>
  <si>
    <t>STAPLER, STANDARD TYPE</t>
  </si>
  <si>
    <t>STICK GLUE, BIG</t>
  </si>
  <si>
    <t xml:space="preserve">STICK GLUE, SMALL
</t>
  </si>
  <si>
    <t>STICKER THERMAL, A6 LEBEL PAER 100X150 COLOR- GREEN, WHITE</t>
  </si>
  <si>
    <t>TAPE DISPENSER, TABLE TOP</t>
  </si>
  <si>
    <t>TAPE, MASKING, 24MM</t>
  </si>
  <si>
    <t>TAPE, MASKING, 48MM</t>
  </si>
  <si>
    <t>TAPE, PACKAGING, 48MM</t>
  </si>
  <si>
    <t>TAPE, TRANSPARENT, 24MM</t>
  </si>
  <si>
    <t>TAPE, TRANSPARENT, 48MM</t>
  </si>
  <si>
    <t>Semi-Expendable Machinery and Equipment Expenses</t>
  </si>
  <si>
    <t>SPEAKER AUDIO SUPER 3D SURROUND WOODEN DESKTOP PC SPEAKER</t>
  </si>
  <si>
    <t>OFFICE SUPPLIES</t>
  </si>
  <si>
    <t>RESEARCH OFFICE SUPPLIES (POLICY ANALYSIS STUDY)</t>
  </si>
  <si>
    <t>Fuel, Oil and LubicantsExpenses</t>
  </si>
  <si>
    <t>Antibacterial  (injectable)</t>
  </si>
  <si>
    <t>Antibiotics</t>
  </si>
  <si>
    <t>Chicken Breeder Feeds (50kls/sack)</t>
  </si>
  <si>
    <t>sack</t>
  </si>
  <si>
    <t>CHICKEN FEEDER HANGER TYPE</t>
  </si>
  <si>
    <t>Chicken Grower Feeds (50kls/sack)</t>
  </si>
  <si>
    <t>Chicken Layer Feeds (50kls/sack)</t>
  </si>
  <si>
    <t>Chicken Starter Feeds (50kls/sack)</t>
  </si>
  <si>
    <t>Dewormer</t>
  </si>
  <si>
    <t>FERTILIZER, 14 - 14 - 14</t>
  </si>
  <si>
    <t>FERTILIZER, 46 - 0- 0</t>
  </si>
  <si>
    <t>Incandescent bulb</t>
  </si>
  <si>
    <t>Molasses</t>
  </si>
  <si>
    <t>Parasiticide</t>
  </si>
  <si>
    <t>Polyethylene bags (10x12 inches)</t>
  </si>
  <si>
    <t>Polyethylene bags (4x6 inches)</t>
  </si>
  <si>
    <t>Probiotics</t>
  </si>
  <si>
    <t>Soybean seeds</t>
  </si>
  <si>
    <t>kilo</t>
  </si>
  <si>
    <t>V - Belt (size 76)</t>
  </si>
  <si>
    <t>Vaccine (B1+IB)</t>
  </si>
  <si>
    <t>Vaccine (La Sota)</t>
  </si>
  <si>
    <t>Waterer (1 Liters cap , hanging)</t>
  </si>
  <si>
    <t>Waterer (4 Liters cap , hanging)</t>
  </si>
  <si>
    <t>Wing band</t>
  </si>
  <si>
    <t>Yellow corn seeds</t>
  </si>
  <si>
    <t>bag</t>
  </si>
  <si>
    <t>AGRICULTURAL MARINE SUPPLIES</t>
  </si>
  <si>
    <t>INSTRUCTIONAL MATERIALS (filipiniana Books)</t>
  </si>
  <si>
    <t>MUNSELL SOIL COLOR CHART</t>
  </si>
  <si>
    <t>INSTRUCTINAL MATERIALS</t>
  </si>
  <si>
    <t>ADJUSTED WRENCH 10"</t>
  </si>
  <si>
    <t>can</t>
  </si>
  <si>
    <t>ALLEN WRENCH 1 SET</t>
  </si>
  <si>
    <t>BLANK PLATE COVER</t>
  </si>
  <si>
    <t>BOOTS</t>
  </si>
  <si>
    <t>BRASS GATE BULB 1/2</t>
  </si>
  <si>
    <t>BRASS GATE BULB 3/4</t>
  </si>
  <si>
    <t>BRASS GATE VALVE 1</t>
  </si>
  <si>
    <t>CHICKEN CRATE (PLASTIC)</t>
  </si>
  <si>
    <t>CLEANING GLOVES (RUBBER)</t>
  </si>
  <si>
    <t>meter</t>
  </si>
  <si>
    <t>COMMON NAILS #2-1/2</t>
  </si>
  <si>
    <t>COMMON NAILS #5</t>
  </si>
  <si>
    <t>COMMON NAILS(#1)</t>
  </si>
  <si>
    <t>COMMON NAILS(#2)</t>
  </si>
  <si>
    <t>COMMON NAILS(#3)</t>
  </si>
  <si>
    <t>COMMON NAILS(#4)</t>
  </si>
  <si>
    <t>CONCRETE POST</t>
  </si>
  <si>
    <t>CONVENIENCE OUTLET</t>
  </si>
  <si>
    <t xml:space="preserve">CONVENIENCE SWITCH </t>
  </si>
  <si>
    <t>COPPER TUBE 1/2CM. 50MTRS/ROL</t>
  </si>
  <si>
    <t>COPPER TUBE 1/4CM. 50MTRS/ROL</t>
  </si>
  <si>
    <t>COPPER TUBE 3/4CM. 50MTRS/ROL</t>
  </si>
  <si>
    <t>COPPER TUBE 3/8CM. 50MTRS/ROL</t>
  </si>
  <si>
    <t>COPPER TUBE 5/8CM. 50MTRS/ROL</t>
  </si>
  <si>
    <t>CORK, BOAD 2X5FT</t>
  </si>
  <si>
    <t>CUP AND SAUCER</t>
  </si>
  <si>
    <t>DETERGENT POWDER, ALL PURPOSE, 500G</t>
  </si>
  <si>
    <t>DIGITAL CLAMP METER</t>
  </si>
  <si>
    <t>DINNER PLATE 10 INCHES</t>
  </si>
  <si>
    <t>DISH ORGANIZER (L: 61CM, W:33CM, H: 161CM)</t>
  </si>
  <si>
    <t>DISINFECTANT, BLEACHING SOLUTION (4L)</t>
  </si>
  <si>
    <t>DRINKING GLASS</t>
  </si>
  <si>
    <t>DUPLEX WIRE #6</t>
  </si>
  <si>
    <t>FABRIC SOFTENER, 1L</t>
  </si>
  <si>
    <t>FACE MASK, N-95</t>
  </si>
  <si>
    <t>FACE TOWEL</t>
  </si>
  <si>
    <t>FAUCET (BRASS)</t>
  </si>
  <si>
    <t>FEATHER DUSTER</t>
  </si>
  <si>
    <t>FLARRING TOOLS HEAVY DUTY</t>
  </si>
  <si>
    <t>FLASHLIGHT (HEAVY DUTY, WATER PROOF)</t>
  </si>
  <si>
    <t xml:space="preserve">FLASHLIGHT, CHARGEABLE </t>
  </si>
  <si>
    <t>FLAT CORD EXTENSION WIRE #16</t>
  </si>
  <si>
    <t>FLEXIBLE HOSE #1/2</t>
  </si>
  <si>
    <t>FLOOD LIGHT</t>
  </si>
  <si>
    <t>FLOOR CLEANER</t>
  </si>
  <si>
    <t>FLOURESCENT BULB, 40W</t>
  </si>
  <si>
    <t>FREON TANK R32/R410A/R22/134A</t>
  </si>
  <si>
    <t>FURNITURE POLISH</t>
  </si>
  <si>
    <t>G.I . ELBOW 1/2</t>
  </si>
  <si>
    <t>G.I . NIPPLE 3/4" X6</t>
  </si>
  <si>
    <t>G.I . TEE 1/2</t>
  </si>
  <si>
    <t>G.I . UNION 1/2</t>
  </si>
  <si>
    <t>G.I . UNION 3/4</t>
  </si>
  <si>
    <t>G.I .PIPE #40 1/2</t>
  </si>
  <si>
    <t>G.I COUPLING 1/2</t>
  </si>
  <si>
    <t>G.I COUPLING 3/4</t>
  </si>
  <si>
    <t>G.I SHEET, 12FT. G26</t>
  </si>
  <si>
    <t>G.I. NIPPLE 1/2"X4</t>
  </si>
  <si>
    <t>GARDENING GLOVES</t>
  </si>
  <si>
    <t>GRAFTING TOOLS (SET)</t>
  </si>
  <si>
    <t>GRASS CUTTER (4 STROKE)</t>
  </si>
  <si>
    <t>GREEN NET (6FTX100M)</t>
  </si>
  <si>
    <t>HEAVY DUTY SACK HAND TROLLEY</t>
  </si>
  <si>
    <t>KITTEN SCREW TYPE</t>
  </si>
  <si>
    <t>LED BULB, 12W</t>
  </si>
  <si>
    <t>LED BULB, 20W</t>
  </si>
  <si>
    <t>MANIFOLD GAUGE FOR INVERTER</t>
  </si>
  <si>
    <t>MAP GAS</t>
  </si>
  <si>
    <t>MARINE PLYWOOD, 3/4"</t>
  </si>
  <si>
    <t>MOP TORNADO, HEAVY DUTY, 360 WITH COMPLETE SET</t>
  </si>
  <si>
    <t>MULTI PURPOSE LADDER (16FT)</t>
  </si>
  <si>
    <t>MULTI-INSECT KILLER SPRAY</t>
  </si>
  <si>
    <t>NIPPLE DRINKER</t>
  </si>
  <si>
    <t>NYLON, (FOR LAWN MOWER) 1KL. PER ROLL</t>
  </si>
  <si>
    <t>OUTLET, 4 GANG</t>
  </si>
  <si>
    <t xml:space="preserve">P.E. COUPLING 1/2"
</t>
  </si>
  <si>
    <t>P.E. COUPLING 3/4"</t>
  </si>
  <si>
    <t>P.E. ELBOW 1/2"</t>
  </si>
  <si>
    <t>P.E. MALE ADAPTOR 1/2"</t>
  </si>
  <si>
    <t>P.E. MALE ADAPTOR 3/4"</t>
  </si>
  <si>
    <t>P.E. TEE 1/2"</t>
  </si>
  <si>
    <t>PAIL, 20 LITTERS CAPACITY</t>
  </si>
  <si>
    <t>PESTICIDES TERMITE 1LITER</t>
  </si>
  <si>
    <t>PHILIPPINE NATIONAL FLAG</t>
  </si>
  <si>
    <t>PICTURE FRAME, CERTIFICATE ,A4</t>
  </si>
  <si>
    <t>PINCH OFF PLIERS</t>
  </si>
  <si>
    <t>POLYTHYLENE TAPE</t>
  </si>
  <si>
    <t>PRUNING SHEARS</t>
  </si>
  <si>
    <t>PVC CLIP 1/2</t>
  </si>
  <si>
    <t>PVC CONNECTOR #1/2</t>
  </si>
  <si>
    <t>PVC ELBOW #1/2</t>
  </si>
  <si>
    <t>PVC PIPE #1/2</t>
  </si>
  <si>
    <t>PVC PIPE#3/4</t>
  </si>
  <si>
    <t>RAINCOAT</t>
  </si>
  <si>
    <t>RECEPTACLE OUTDOOR</t>
  </si>
  <si>
    <t>RUBBER INSULATOR BLACK LENGTH 1/4</t>
  </si>
  <si>
    <t>RUBBER INSULATOR LENGTH 1/2</t>
  </si>
  <si>
    <t>RUBBER INSULATOR LENGTH 3/4</t>
  </si>
  <si>
    <t>RUBBER INSULATOR LENGTH 3/8</t>
  </si>
  <si>
    <t>RUBBER INSULATOR LENGTH 5/8</t>
  </si>
  <si>
    <t>RUBBER RECEPTACLE</t>
  </si>
  <si>
    <t>SAFETTY BREAKER 30AMPS</t>
  </si>
  <si>
    <t>SCOOP/DIPPER</t>
  </si>
  <si>
    <t>SDR 11 P.E. PIPE 1/2 300MTRS PER ROLL</t>
  </si>
  <si>
    <t xml:space="preserve">SEAL THREAD TAPE 3/4" X 10M
</t>
  </si>
  <si>
    <t>SILVER ROD</t>
  </si>
  <si>
    <t>SMALL SOLVENT (S-BLUE)</t>
  </si>
  <si>
    <t>STEEL RACKS</t>
  </si>
  <si>
    <t>THHN WIRE #12</t>
  </si>
  <si>
    <t>THHN WIRE #14</t>
  </si>
  <si>
    <t>THHN WIRE, #12</t>
  </si>
  <si>
    <t>THREADED WATER SHUT VALVE/ANGLE VALVE</t>
  </si>
  <si>
    <t>THUMBTACKS</t>
  </si>
  <si>
    <t>TIE WIRE</t>
  </si>
  <si>
    <t>TOILET RUBBER PUMP</t>
  </si>
  <si>
    <t>TORCH PRO GAS FOR USE W/ BUTANE/PROPACE</t>
  </si>
  <si>
    <t>TUBE CUTTER TOOL ALLOY TUBE CUTTER ADJUSTIBLE BIG</t>
  </si>
  <si>
    <t>UMBRELLA NAILS</t>
  </si>
  <si>
    <t>UNINTERRUPTIBLE POWER SUPPLY (UPS), 650VA</t>
  </si>
  <si>
    <t>UPVC COUPLING 1/2"</t>
  </si>
  <si>
    <t>UPVC FEMALE ADOPTOR 1/2"</t>
  </si>
  <si>
    <t>UPVC PIPE1/2"</t>
  </si>
  <si>
    <t>UPVC UNION 1/2"</t>
  </si>
  <si>
    <t>UTILITY BOX</t>
  </si>
  <si>
    <t>UTILITY OUTLET 3 GANG</t>
  </si>
  <si>
    <t>UTILITY SWITCH GANG</t>
  </si>
  <si>
    <t>WALL CLOCK, HEAVY DUTY 12"</t>
  </si>
  <si>
    <t>WATER HOSE (FLEXIBLE FOR LAVATORY  AND WATER CLOSET) 1/2" 12"</t>
  </si>
  <si>
    <t>WEIGHING SCALE, 100KLS</t>
  </si>
  <si>
    <t>Procurement of GENERAL SERVICES Other Supplies</t>
  </si>
  <si>
    <t>Procurement of Other Supplies</t>
  </si>
  <si>
    <t>RESEARCH OTHER SUPPLIES AND MATERIALS</t>
  </si>
  <si>
    <t>RESEARCH OTHER SUPPLIES AND MATERIALS (JHCSC FABRICATED LABORATORY FABLAB)</t>
  </si>
  <si>
    <t>Supply and Delivery of 500 Leased Line Internet Connection via Fiber Optic Cable at J.H. Cerilles State College, Mati San Miguel, Zamboanga del Sur</t>
  </si>
  <si>
    <t>month</t>
  </si>
  <si>
    <t>Provision of Leased Line Internet Access</t>
  </si>
  <si>
    <t>Internet Fee</t>
  </si>
  <si>
    <t>AWARDS AND REWARDS EXPENSES</t>
  </si>
  <si>
    <t>Other Professional  services</t>
  </si>
  <si>
    <t>OTHER PROFESSIONAL SERVICES EXPENSES</t>
  </si>
  <si>
    <t>JANITORIAL SERVICES</t>
  </si>
  <si>
    <t>SECURITY SERVICES</t>
  </si>
  <si>
    <t>Repainting of AEC Building at JHCSC Main Campus</t>
  </si>
  <si>
    <t xml:space="preserve">Repair of DSA Office and Student Center at JHCSC Dumingag Campus
</t>
  </si>
  <si>
    <t xml:space="preserve">Repair of Septic Tank for Bagong Lipunan Building (Mini Gym) at JHCSC CMSE Campus
</t>
  </si>
  <si>
    <t>Repair,Improvement of Kitchen - Girls Dormitory at JHCSC Dumingag Campus</t>
  </si>
  <si>
    <t>Repair/Improvement of  IT Building at JHCSC main Campus</t>
  </si>
  <si>
    <t xml:space="preserve">Repair/Improvement of 1-CL SEDP Building ( High School Library) at JHCSC Main Campus
</t>
  </si>
  <si>
    <t>Repair/Improvement of Admin Building (Cashier Office) at JHCSC main Campus</t>
  </si>
  <si>
    <t>Repair/Improvement of Administration Building at JHCSC-CMSE Poblacion Lakewood Campus</t>
  </si>
  <si>
    <t>Repair/Improvement of Education Building (QA room) at JHCSC Pagadian Annex</t>
  </si>
  <si>
    <t>Repair/Improvement of STE Building at JHCSC Dumingag Campus</t>
  </si>
  <si>
    <t>Repair/Repainting  of Ceiling and Roofing of HRM Lab. Building at JHCSC Pagadian Annex</t>
  </si>
  <si>
    <t>BUILDING AND OTHER STRUCTURE</t>
  </si>
  <si>
    <t>Repair and Maintenace-Building and Other Structures</t>
  </si>
  <si>
    <t>REPAIR AND MAINTENANCE EXPENSES</t>
  </si>
  <si>
    <t>Battery 11 Plates (Bus)</t>
  </si>
  <si>
    <t>Brake Light Single 24volts</t>
  </si>
  <si>
    <t>Cross Wind Tire 195 205x15</t>
  </si>
  <si>
    <t>Jeep Body Repair and Painting</t>
  </si>
  <si>
    <t>Tire 205x75x17.5 (mini bus)</t>
  </si>
  <si>
    <t>Tire 235x75x15 (Delica)</t>
  </si>
  <si>
    <t>Tire Tube 750x15</t>
  </si>
  <si>
    <t xml:space="preserve">MOTOR VEHICLE MAINTENANCE                
</t>
  </si>
  <si>
    <t>Buildings - Main, Canuto, Dumingag, Pagadian</t>
  </si>
  <si>
    <t>Vehicle Insurance</t>
  </si>
  <si>
    <t xml:space="preserve">INSURANCE EXPENSES
</t>
  </si>
  <si>
    <t>ADVERTISING EXPENSES</t>
  </si>
  <si>
    <t xml:space="preserve">Printing &amp; Publication Expenses
</t>
  </si>
  <si>
    <t>Representation Expense</t>
  </si>
  <si>
    <t>REPRESENTATION EXPENSE</t>
  </si>
  <si>
    <t>SNACKS</t>
  </si>
  <si>
    <t>BOT FINANCE MEETING</t>
  </si>
  <si>
    <t>BOT MEETING</t>
  </si>
  <si>
    <t xml:space="preserve">Foundation Day 
</t>
  </si>
  <si>
    <t xml:space="preserve">Office of the President/Admin Council Meeting 
</t>
  </si>
  <si>
    <t xml:space="preserve">Office of the President/Office Heads Meeting 
</t>
  </si>
  <si>
    <t xml:space="preserve">OTHER MEETING/ FINANCE MEETING 
</t>
  </si>
  <si>
    <t>OTHER MEETING/EXIT COPFERENCE</t>
  </si>
  <si>
    <t xml:space="preserve">Planning Activities 
</t>
  </si>
  <si>
    <t xml:space="preserve">Representation Expense
</t>
  </si>
  <si>
    <t>REPRESENTATION EXPENSES (Accreditation Activities)</t>
  </si>
  <si>
    <t>REPRESENTATION EXPENSES (College Admission Test (CAT))</t>
  </si>
  <si>
    <t>REPRESENTATION EXPENSES (Faculty Scholarship Committee Meeting (10 Meetings))</t>
  </si>
  <si>
    <t>REPRESENTATION EXPENSES (Faculty Selection Board Meeting (20 Meetings))</t>
  </si>
  <si>
    <t>REPRESENTATION EXPENSES (Meetings to Extensions Classes (6 days))</t>
  </si>
  <si>
    <t>REPRESENTATION EXPENSES (Meetings to Organic/Annex Campuses (4 days))</t>
  </si>
  <si>
    <t>REPRESENTATION EXPENSES (SAFES (for Seminar-Workshop/Training for 25 Faculty  2 days))</t>
  </si>
  <si>
    <t>REPRESENTATION EXPENSES (SAS (for  Seminar-Workshop/Training for 46 Faculty  2 days))</t>
  </si>
  <si>
    <t>REPRESENTATION EXPENSES (SCJE (for Seminar-Workshop/Training for 10 Faculty  2 days))</t>
  </si>
  <si>
    <t>REPRESENTATION EXPENSES (SET (for Seminar-Workshop/Training for 45 Faculty  2 days))</t>
  </si>
  <si>
    <t>REPRESENTATION EXPENSES (STE (for  Seminar-Workshop/Training for 87 Faculty  2 days))</t>
  </si>
  <si>
    <t>REPRESENTATION EXPENSES Academic Committee Meeting (20 Meetings))</t>
  </si>
  <si>
    <t>RENTAL EQUIPMENT</t>
  </si>
  <si>
    <t>PA OAG</t>
  </si>
  <si>
    <t>PHILARM</t>
  </si>
  <si>
    <t>REDTI</t>
  </si>
  <si>
    <t>MEMBERSHIP, DUES AND CONTRIBUTION</t>
  </si>
  <si>
    <t>ORGANIZATIONS (WESMAARRDEC, ETC...)</t>
  </si>
  <si>
    <t>PHIL. ASSOCIATION OF ENVIRONMENTAL SCIENCE</t>
  </si>
  <si>
    <t xml:space="preserve">Membership dues and contribution
</t>
  </si>
  <si>
    <t>MEMBERSHIP, DUES &amp; CONTRIBUTIONS EXPENSES</t>
  </si>
  <si>
    <t>Membership, Dues, &amp; contribution to Organizations</t>
  </si>
  <si>
    <t xml:space="preserve">Legal Services </t>
  </si>
  <si>
    <t>Auditing Services</t>
  </si>
  <si>
    <t>J.H. CERILLES STATE COLLEGE</t>
  </si>
  <si>
    <t>Mati, San Miguel, Zamboanga del Sur, 7029</t>
  </si>
  <si>
    <t>www.jhcsc.edu.ph; Telefax (062) 945-0025</t>
  </si>
  <si>
    <t>jhcsc.main@yahoo.com</t>
  </si>
  <si>
    <t xml:space="preserve">  GAA -CY 2022</t>
  </si>
  <si>
    <t>Procurement  Program/Project</t>
  </si>
  <si>
    <t>PMO/ End-user</t>
  </si>
  <si>
    <t>Mode of Procurement</t>
  </si>
  <si>
    <t>Schedule for Each Procurement Activity</t>
  </si>
  <si>
    <t>Source of Funds</t>
  </si>
  <si>
    <t>Estimated Budget (PhP)</t>
  </si>
  <si>
    <t>Remarks (brief description of Program/Project)</t>
  </si>
  <si>
    <t>Ads/Post of IB/REI</t>
  </si>
  <si>
    <t>Sub/Open of Bids</t>
  </si>
  <si>
    <t>Notice of Award</t>
  </si>
  <si>
    <t>Contract Signing</t>
  </si>
  <si>
    <t>MOOE</t>
  </si>
  <si>
    <t>CO</t>
  </si>
  <si>
    <t>I. MAINTENANCE AND OTHER OPERATING EXPENSES - CSE</t>
  </si>
  <si>
    <t>A. OFFICE SUPPLIES</t>
  </si>
  <si>
    <t>Common Use Supplies Available at PS</t>
  </si>
  <si>
    <t>Various Offices</t>
  </si>
  <si>
    <t>Procurement of Office Supplies for Various Offices</t>
  </si>
  <si>
    <t>B. OTHER SUPPLIES AND MATERIALS</t>
  </si>
  <si>
    <t>Other Supplies and Materials Available at PS</t>
  </si>
  <si>
    <t>Procurement of Other Supplies for Various Offices</t>
  </si>
  <si>
    <t>MAINTENANCE AND OTHER OPERATING EXPENSES -NON CSE</t>
  </si>
  <si>
    <t>A. ADVERTISING EXPENSES</t>
  </si>
  <si>
    <t>Advertisement Expenses</t>
  </si>
  <si>
    <t>SVP</t>
  </si>
  <si>
    <t>Jan-Dec 2022</t>
  </si>
  <si>
    <t>Radio and Television advertisement Expenses</t>
  </si>
  <si>
    <t>B. AGRICULTURAL &amp; MARINE SUPPLIES EXPENSES</t>
  </si>
  <si>
    <t>Agricultural Supplies</t>
  </si>
  <si>
    <t>Procurement of Various Agricultural Supplies</t>
  </si>
  <si>
    <t>C. AWARDS &amp; REWARDS EXPENSES</t>
  </si>
  <si>
    <t>Awards, Rewards and Prizes</t>
  </si>
  <si>
    <t>HEP</t>
  </si>
  <si>
    <t xml:space="preserve">Supply and Delivery of Various Items for Prizes </t>
  </si>
  <si>
    <t>D. BUILDING AND OTHER STRUCTURES (REPAIR &amp; MAINTENANCE)</t>
  </si>
  <si>
    <t>E. FUEL, OIL, &amp; LUBRICANTS EXPENSES</t>
  </si>
  <si>
    <t>Fuel</t>
  </si>
  <si>
    <t>Security Service</t>
  </si>
  <si>
    <t>GAS</t>
  </si>
  <si>
    <t>Competitive Bidding/EPA</t>
  </si>
  <si>
    <t>Jan-December 2022</t>
  </si>
  <si>
    <t>Supply and Delivery of Security Services</t>
  </si>
  <si>
    <t>Supply and Delivery ofJanitorial Services</t>
  </si>
  <si>
    <t>Legal Services</t>
  </si>
  <si>
    <t>Direct Contracting</t>
  </si>
  <si>
    <t>Insurance Fee</t>
  </si>
  <si>
    <t>Supply and Delivery of 500Mbps Leased Line Internet Connectivity</t>
  </si>
  <si>
    <t>MIS</t>
  </si>
  <si>
    <t xml:space="preserve">Printing </t>
  </si>
  <si>
    <t>Rent and Lease Expesnes</t>
  </si>
  <si>
    <t>Various rent / lease for LED screen using graduation</t>
  </si>
  <si>
    <t xml:space="preserve">Supplies for Repair and Maintenance of Vehicles  </t>
  </si>
  <si>
    <t>Various repairs of machinery &amp; equipment</t>
  </si>
  <si>
    <t xml:space="preserve">Land Survey </t>
  </si>
  <si>
    <t>GAS - Planning</t>
  </si>
  <si>
    <t>Land Survey /Geotagging Phase 2 for Titling)</t>
  </si>
  <si>
    <t>Various Books</t>
  </si>
  <si>
    <t>SVP / Direct</t>
  </si>
  <si>
    <t>O. TRAINING EXPENSES</t>
  </si>
  <si>
    <t>Supplies and Materials</t>
  </si>
  <si>
    <t>Catering Services (Meals and Snacks)</t>
  </si>
  <si>
    <t>Communication Expenses</t>
  </si>
  <si>
    <t>Hotel Accomodation</t>
  </si>
  <si>
    <t>Transpo and Travel Expenses</t>
  </si>
  <si>
    <t xml:space="preserve">Other Training Expenses </t>
  </si>
  <si>
    <t>TOTAL MOOE</t>
  </si>
  <si>
    <t>CAPITAL OUTLAYS</t>
  </si>
  <si>
    <t>Completion of HRM Building with Hostel at Pagadian (Phase 2)</t>
  </si>
  <si>
    <t>Construction of Infirmary Building in the Main Campus</t>
  </si>
  <si>
    <t>GRAND TOTAL</t>
  </si>
  <si>
    <t>Prepared by:</t>
  </si>
  <si>
    <t>Checked by:</t>
  </si>
  <si>
    <t>Certified Fund Available/Certified Appropriate Funds Available:</t>
  </si>
  <si>
    <t>Approved:</t>
  </si>
  <si>
    <t>REBMEVON RAMIREZ</t>
  </si>
  <si>
    <t>WILFREDO M. BARNIDO, JR., CPA, MBA</t>
  </si>
  <si>
    <t>MARY JOCELYN V. BATTUNG, Ph.D.</t>
  </si>
  <si>
    <t>Head, BAC Secretariat</t>
  </si>
  <si>
    <t>BAC Chairman</t>
  </si>
  <si>
    <t>Budget Officer</t>
  </si>
  <si>
    <t>President</t>
  </si>
  <si>
    <t>FUEL FOR BUS NO. 300&amp; OTHER VEHICLE - CROSSWIND</t>
  </si>
  <si>
    <t>FUEL FOR BUS NO. 327 &amp; OTHER VEHICLE - DELICA</t>
  </si>
  <si>
    <t>LAND SURVEY</t>
  </si>
  <si>
    <t>Land Survey</t>
  </si>
  <si>
    <t>D.1</t>
  </si>
  <si>
    <t>D.2</t>
  </si>
  <si>
    <t>D.3</t>
  </si>
  <si>
    <t>D.4</t>
  </si>
  <si>
    <t>D.5</t>
  </si>
  <si>
    <t>D.6</t>
  </si>
  <si>
    <t>D.7</t>
  </si>
  <si>
    <t>D.8</t>
  </si>
  <si>
    <t>D.9</t>
  </si>
  <si>
    <t>D.10</t>
  </si>
  <si>
    <t>D.11</t>
  </si>
  <si>
    <t>TOTAL CO</t>
  </si>
  <si>
    <t>alternative/ contiguous/Competitive Bidding</t>
  </si>
  <si>
    <t>Goverment to Goverment</t>
  </si>
  <si>
    <t>Various Training of officials and Employees</t>
  </si>
  <si>
    <t>Various Training of official and Employees</t>
  </si>
  <si>
    <t>Representation for various meetings</t>
  </si>
  <si>
    <t>Printing of Different school manuals, Tarpaulins and others</t>
  </si>
  <si>
    <t>Fuel &amp; Lubricants for Two Buses &amp; Other official vehicle of JHCSC</t>
  </si>
  <si>
    <t xml:space="preserve"> Insurance of JHCSC Campuses Buildings &amp; Vehicles</t>
  </si>
  <si>
    <t>Augment of Library Collection</t>
  </si>
  <si>
    <t>RADIO AND TELEVISION ADVERTISEMENT</t>
  </si>
  <si>
    <t>TARPAULIN (3X5)</t>
  </si>
  <si>
    <t>PIECE</t>
  </si>
  <si>
    <t>POSTER (2X3)</t>
  </si>
  <si>
    <t>IEC MATERIALS</t>
  </si>
  <si>
    <t>MANUALS</t>
  </si>
  <si>
    <t>D.12</t>
  </si>
  <si>
    <t>IMPROVEMENT/REPAINTING OF NURSING CLASSROOM AT JHCSC PAGADIAN ANNEX</t>
  </si>
  <si>
    <t>Improvement/repainting of Nursing Classroom at Jhcsc Pagadian Annex</t>
  </si>
  <si>
    <t>REPAINTING OF COLLEGE GYMNASIUM(BLEACHER) AT JHCSC MAIN CAMPUS</t>
  </si>
  <si>
    <t>D.13</t>
  </si>
  <si>
    <t>Repainting of college gymnasium (bleacher) at Jhcsc main campus</t>
  </si>
  <si>
    <t>Office Equipment</t>
  </si>
  <si>
    <t>Information and Communication Technology Equipment</t>
  </si>
  <si>
    <t>Technical and Scientific Equipment</t>
  </si>
  <si>
    <t>Furniture and Fixtures</t>
  </si>
  <si>
    <t>F. MEDICAL, DENTAL AND LABORATORY SUPPLIES EXPENSES</t>
  </si>
  <si>
    <t xml:space="preserve">Medical, Dental and Laboratory Supplies </t>
  </si>
  <si>
    <t>G. GENERAL AND OTHER SERVICES</t>
  </si>
  <si>
    <t>H. INSURANCE EXPENSES</t>
  </si>
  <si>
    <t>I. INTERNET SUBSCRIPTION EXPENSES</t>
  </si>
  <si>
    <t>J. PRINTING AND PUBLICATION EXPENSES</t>
  </si>
  <si>
    <t>K. RENT/LEASE EXPENSES</t>
  </si>
  <si>
    <t>L. REPAIR &amp; MAINTENANCE - MACHINERY AND EQUIPMENT</t>
  </si>
  <si>
    <t>M. REPRESENTATION EXPENSES</t>
  </si>
  <si>
    <t>N. SURVEY EXPENSES</t>
  </si>
  <si>
    <t>O. TEXTBOOKS AND OTHER INSTRUCTIONAL MATERIALS EXPENSES</t>
  </si>
  <si>
    <t>Procurement of Office Equipment</t>
  </si>
  <si>
    <t>Procurement of ICT Equipment</t>
  </si>
  <si>
    <t>Procurement of Technical and Scientific Equipment</t>
  </si>
  <si>
    <t>Procurement of Funiture and Fixtures</t>
  </si>
  <si>
    <t xml:space="preserve">ACRYLIC GLASS SIGNAGE (LENGTH 16 INCHES X HEIGHT 5 INCHES) 
</t>
  </si>
  <si>
    <t xml:space="preserve">ACRYLIC GLASS SIGNAGE (LENGTH 3 FEET X WIDTH 2 FEET) 
</t>
  </si>
  <si>
    <t>Acrylic Sheet  4 ft. x 8 ft. x 3mm</t>
  </si>
  <si>
    <t>Acrylic Sheet  4 ft. x 8 ft. x 6mm</t>
  </si>
  <si>
    <t>AIR FRESHENER, aerosol type</t>
  </si>
  <si>
    <t>ALBATROSS DEODORIZER, 50g with Handle</t>
  </si>
  <si>
    <t>ALCOHOL, ethyl 70%, Scented, 1L (Dispenser type)</t>
  </si>
  <si>
    <t>ALCOHOL, Ethyl, 68%-72%, 500 ml</t>
  </si>
  <si>
    <t>ANGKLUNG 1 SET, 2 PIECES PER NOTES X12 NOTES PER OCTAVE X4 OCTAVES=96 PIECES W/BOX AND STAND</t>
  </si>
  <si>
    <t>ANGKLUNG COSTUME( MODEM ATTIRE, ELEGANT DESIGN, WHOLE DRESSFOR FEMALE (SATIN GREEN CLOTH)</t>
  </si>
  <si>
    <t>ANGLE BAR (2X2 X3/16)</t>
  </si>
  <si>
    <t>BADMINTON RACKET APACS</t>
  </si>
  <si>
    <t>BASIN, Stainless, Big</t>
  </si>
  <si>
    <t>BASKETBALL ( BALL) MOLTEN</t>
  </si>
  <si>
    <t>BATH SOAP, 135g</t>
  </si>
  <si>
    <t>BATTERY AA with charger, Rechargeable</t>
  </si>
  <si>
    <t>BATTERY, AAA, Rechargeable</t>
  </si>
  <si>
    <t>BATTERY, dry Cell, size AA</t>
  </si>
  <si>
    <t>BATTERY, dry Cell, size AAA</t>
  </si>
  <si>
    <t xml:space="preserve">BEDSIDE TABLE WITH CABINET 
</t>
  </si>
  <si>
    <t>BLACK TUXEDO</t>
  </si>
  <si>
    <t>BLADE, for general purpose cutter / utility knife</t>
  </si>
  <si>
    <t>BOLO (Guna)</t>
  </si>
  <si>
    <t>BOLO (Sanggot)</t>
  </si>
  <si>
    <t>BOLO, Straight (Sundang)</t>
  </si>
  <si>
    <t>BROOM, soft, tambo</t>
  </si>
  <si>
    <t>BROOM, stick, ting-ting</t>
  </si>
  <si>
    <t>CFL BULB, 9 watts</t>
  </si>
  <si>
    <t xml:space="preserve">CHART HOLDER CART – STAINLESS STEEL (24 CHART CAPACITY WITH RUBBER BUMPER MOUNTED FOUR-WHEEL CASTER) 
</t>
  </si>
  <si>
    <t>CHESS BOARD (WOODEN, FOLDING)</t>
  </si>
  <si>
    <t>CLEANER, toilet and urinal</t>
  </si>
  <si>
    <t>Cleaning detergent (liquid detergent)</t>
  </si>
  <si>
    <t>CLEANING RUGS, Towellete (Cotton)</t>
  </si>
  <si>
    <t>Cleaning Solution Solvent</t>
  </si>
  <si>
    <t>CLEANSER, scouring powder</t>
  </si>
  <si>
    <t>Clear Vinyl Transfer Tape  1 ft x 30 ft</t>
  </si>
  <si>
    <t>CLOTH, Gina (Black)</t>
  </si>
  <si>
    <t>CLOTH, Gina (white)</t>
  </si>
  <si>
    <t>CLOTH, Tribal</t>
  </si>
  <si>
    <t>CORK BOARD, 2x3</t>
  </si>
  <si>
    <t>CURTAIN ROD, Extendable</t>
  </si>
  <si>
    <t>CURTAIN, High Quality (60inches x 80inches)</t>
  </si>
  <si>
    <t>Cutter Knife, for General Purpose</t>
  </si>
  <si>
    <t>CUTTER KNIFE, heavy duty</t>
  </si>
  <si>
    <t>CUTTER/UTILITY KNIFE, for general purpose</t>
  </si>
  <si>
    <t>CYMBALS (RIDE, CRASH, CLAPPERS)</t>
  </si>
  <si>
    <t>DART BOARD (STANDARD)</t>
  </si>
  <si>
    <t>DETERGENT BAR, 140g</t>
  </si>
  <si>
    <t>DETERGENT POWDER, all-purpose, 1kg</t>
  </si>
  <si>
    <t xml:space="preserve">DIGITAL FETAL DOPPLER 
</t>
  </si>
  <si>
    <t>DISHWASHING LIQUID, 500ml</t>
  </si>
  <si>
    <t>DISHWASHING PASTE, 400g</t>
  </si>
  <si>
    <t>Disinfectant Concentrate, 1gallon (Lysol)</t>
  </si>
  <si>
    <t>DISINFECTANT SPRAY, aerosol type</t>
  </si>
  <si>
    <t>DISINFECTANT, Bleaching Solution</t>
  </si>
  <si>
    <t>DISPOSABLE GLOVES, Latex, 100's</t>
  </si>
  <si>
    <t>DOOR KNOB, Cylindrical Entrance Lock Set with Keys</t>
  </si>
  <si>
    <t>DOORMAT RUG, Big</t>
  </si>
  <si>
    <t>DOORMAT, Cotton, 23x16"</t>
  </si>
  <si>
    <t xml:space="preserve">DOUBLE SIDED TAPE #3/4 WITH FOAM  
</t>
  </si>
  <si>
    <t xml:space="preserve">DRAW SHEET-(COLOR: GREEN 55 X 75 INCHES) 
</t>
  </si>
  <si>
    <t>DUPLEX WIRE #5 38 meters</t>
  </si>
  <si>
    <t>DUST PAN, non-rigid plastic</t>
  </si>
  <si>
    <t>Embroidery Thread Assorted Colors</t>
  </si>
  <si>
    <t>EXPANSION BOLT</t>
  </si>
  <si>
    <t>EXTENSION WIRE w/ complete accessories 10mtrs, 4 gang</t>
  </si>
  <si>
    <t>EXTENSION WIRE with complete accessories 15 mtrs, 4 gang</t>
  </si>
  <si>
    <t>EXTENSION WIRE with complete accessories 5mtrs, 4 gang</t>
  </si>
  <si>
    <t>Face Mask, Surgical (3-ply)</t>
  </si>
  <si>
    <t>FACE SHIELD with Eye Frame</t>
  </si>
  <si>
    <t>FLOOR WAX, paste type, red</t>
  </si>
  <si>
    <t>FLOURESCENT LAMP, 20 watts, Linear Tubular (T8)</t>
  </si>
  <si>
    <t>FLOURESCENT LED TUBE LIGHT, 18 watts</t>
  </si>
  <si>
    <t>FLOWER POT, Big, Plastic</t>
  </si>
  <si>
    <t xml:space="preserve">FOOT STOOL DOUBLE STAINLESS- (DIMENSION: L: 60CM X W: 35CM X H: 40CM) 
</t>
  </si>
  <si>
    <t xml:space="preserve">FOOT STOOL SINGLE STAINLESS- (SIZE:  HEIGHT: 22CM X WIDTH: 25CM X LENGTH: 35CM, LEG DIAMETER: 7.5CM) 
</t>
  </si>
  <si>
    <t>FORK, Stainless Steel</t>
  </si>
  <si>
    <t>FURNITURE CLEANER, aerosol type</t>
  </si>
  <si>
    <t xml:space="preserve">GANG OUTLET AIRCON TYPE 
</t>
  </si>
  <si>
    <t>GLASS CLEANER, spray, 500 ml</t>
  </si>
  <si>
    <t>GLASS CLEANER, Squeegee, Long</t>
  </si>
  <si>
    <t>GUITAR GADGETS (MULTI EFFECTS PROCESSOR)</t>
  </si>
  <si>
    <t>HAND SANITIZING GEL, 1000ml</t>
  </si>
  <si>
    <t>HAND SOAP GEL, Antibacterial, 1L (Dispenser Type)</t>
  </si>
  <si>
    <t>HAND SOAP, Liquid, 1000ml</t>
  </si>
  <si>
    <t>HDMI CABLE, 2 meters</t>
  </si>
  <si>
    <t>HDMI to VGA Cable Converter</t>
  </si>
  <si>
    <t>Heat Transfer Paper Dye Subli  36" x 100m</t>
  </si>
  <si>
    <t>Heat Transfer Vinyl 1mtr roll Black</t>
  </si>
  <si>
    <t>Heat Transfer Vinyl 1mtr roll Blue</t>
  </si>
  <si>
    <t>Heat Transfer Vinyl 1mtr roll Green</t>
  </si>
  <si>
    <t>Heat Transfer Vinyl 1mtr roll Red</t>
  </si>
  <si>
    <t>Heat Transfer Vinyl 1mtr roll White</t>
  </si>
  <si>
    <t>Heat Transfer Vinyl 1mtr roll Yellow</t>
  </si>
  <si>
    <t>Heavy Duty Grinder Tools Cutting Machine</t>
  </si>
  <si>
    <t xml:space="preserve">HOSPITAL BED FLAT SHEET/BLANKET- (COLOR: WHITE) 
</t>
  </si>
  <si>
    <t xml:space="preserve">INFANT BABY WEIGHING SCALE DIGITAL 
</t>
  </si>
  <si>
    <t xml:space="preserve">INSECTICIDE, aerosol type
</t>
  </si>
  <si>
    <t xml:space="preserve">INSTRUMENT TABLE WITH WHEELS – STAINLESS STEEL (L X W: 36” X 20” (914 MM X 508 MM) 
</t>
  </si>
  <si>
    <t xml:space="preserve">KELLY PAD (LYING-IN RUBBER PAD) 
</t>
  </si>
  <si>
    <t xml:space="preserve">LABORATORY STOOL FOR CHEMISRTY LAB 
</t>
  </si>
  <si>
    <t>LIQUID HAND SOAP, 500mL</t>
  </si>
  <si>
    <t>MOPHANDLE, heavy duty, screw type</t>
  </si>
  <si>
    <t>MOPHEAD, made of rayon</t>
  </si>
  <si>
    <t>MURIATIC ACID, 1 Liter</t>
  </si>
  <si>
    <t xml:space="preserve">NEBULIZER HEAVY DUTY- (SIZE: 10.1? W X 10.5? H X 6.5? D, WEIGHT: 7-LBS) 
</t>
  </si>
  <si>
    <t xml:space="preserve">NO MORE NAILS SACHET  
</t>
  </si>
  <si>
    <t xml:space="preserve">OPERATING GOWN / OR GOWN CLOTH 
</t>
  </si>
  <si>
    <t xml:space="preserve">PATIENT GOWN PLAIN- (FREE SIZE, BACK TIE, OPENBACK, MADE OF TETRON FABRIC) 
</t>
  </si>
  <si>
    <t>PICTURE FRAME, Legal</t>
  </si>
  <si>
    <t>PLA Filaments 2.85 mm</t>
  </si>
  <si>
    <t>PLASTIC CELLOPHANE COVER, Book cover</t>
  </si>
  <si>
    <t xml:space="preserve">PLASTIC MOLDING #1  
</t>
  </si>
  <si>
    <t xml:space="preserve">PLASTIC MOLDING 1/2 
</t>
  </si>
  <si>
    <t>PPR PIPE 1/2</t>
  </si>
  <si>
    <t>PVC ELBOW90 DEGREES #2</t>
  </si>
  <si>
    <t>PVC PIPE #2</t>
  </si>
  <si>
    <t>Quaff Sublimation Paper Roll 36 inchesx100m</t>
  </si>
  <si>
    <t>RAGS, all cotton</t>
  </si>
  <si>
    <t xml:space="preserve">RED LEAD PAINT </t>
  </si>
  <si>
    <t xml:space="preserve">SCHOOL CHAIR WITH ARMREST (CUSTOMIZED) 
</t>
  </si>
  <si>
    <t>Set Regulating Hand Drill Electric Screwdriver</t>
  </si>
  <si>
    <t>SPEAKER WITH MICROPHONE, HANDY</t>
  </si>
  <si>
    <t>SPOON and FORK, Stainless (set)</t>
  </si>
  <si>
    <t xml:space="preserve">STAINLESS REVOLVING STOOL WITH WHEELS- (SIZE: 13? X 24? FIXED HEIGHT) 
</t>
  </si>
  <si>
    <t xml:space="preserve">SWING PLUG 
</t>
  </si>
  <si>
    <t>TABLE TENNIS BALL</t>
  </si>
  <si>
    <t>TABLE TENNIS RACKET HIGH QUALITY</t>
  </si>
  <si>
    <t>TABLE TENNIS TABLE</t>
  </si>
  <si>
    <t>TAPE, electrical</t>
  </si>
  <si>
    <t>Tarpaulin (5x8)</t>
  </si>
  <si>
    <t>Tarpaulin Canvass 10 ft x 164 ft  13 oz</t>
  </si>
  <si>
    <t>Tarpaulin Canvass 5.1 ft x 164 ft  13 oz</t>
  </si>
  <si>
    <t>Teflon Transfer Sheet 16 inches x 20 inches</t>
  </si>
  <si>
    <t>THHN WIRE, #14</t>
  </si>
  <si>
    <t>TOILET BRUSH with Handle, Big</t>
  </si>
  <si>
    <t>TOILET TISSUE PAPER, 2-ply, 100% recycled</t>
  </si>
  <si>
    <t xml:space="preserve">TRASH CAN, Big with Cover
</t>
  </si>
  <si>
    <t>TRASHBAG, Extra Large</t>
  </si>
  <si>
    <t>TRASHBAG, GPP specs, black, 940mmx1016mm</t>
  </si>
  <si>
    <t>TRASHBAG, Medium</t>
  </si>
  <si>
    <t>Trashbag, plastic, Gusseted type, black</t>
  </si>
  <si>
    <t>TRASHBAG, Plastic, Transparent</t>
  </si>
  <si>
    <t>TWINE, plastic</t>
  </si>
  <si>
    <t>USED TIRES, (for dragon fruit)</t>
  </si>
  <si>
    <t xml:space="preserve">UTILITY BOX SURFACE  
</t>
  </si>
  <si>
    <t>WET WIPES, 80 sheets</t>
  </si>
  <si>
    <t>WHEEL BORROW, deep basin holds approximately 3 cubic feet;</t>
  </si>
  <si>
    <t xml:space="preserve">WHEELCHAIR STANDARD MAG WHEELS- (SC9001M STEEL WHEELCHAIR, 18?SEAT WIDTH, FIXED ARMREST/FOOTREST, PVC LEATHER UPHOLSTERY, STEEL FRAME WITH CHROME FINISH, 8? FRONT CASTOR AND 24? REAR MAG WHEEL WITH SOLID TIRE) 
</t>
  </si>
  <si>
    <t xml:space="preserve">WINDOWS BLIND POLYESTER (N538 DARK GREEN HEIGHT  1.2M X LENGTH 3M) 
</t>
  </si>
  <si>
    <t xml:space="preserve">WINDOWS BLIND POLYESTER (N538 DARK GREEN HEIGHT  54 INCHES X LENGTH 124 INCHES) 
</t>
  </si>
  <si>
    <t xml:space="preserve">A. SPORTSFEST ACTIVITY DURING FOUNDATION DAY </t>
  </si>
  <si>
    <t xml:space="preserve">ELECTRICAL MATERIALS 
</t>
  </si>
  <si>
    <t>JHCSC ANGKLUNG WORKSOP OTHER SUPPLIES</t>
  </si>
  <si>
    <t>Other Supplies</t>
  </si>
  <si>
    <t>OTHER SUPPLIES</t>
  </si>
  <si>
    <t>RQAT OTHER SUPPLIES</t>
  </si>
  <si>
    <t>STUDENT ORIENTATION OTHER SUPPLIES</t>
  </si>
  <si>
    <t>BSN-VP for Academic Affairs Office</t>
  </si>
  <si>
    <t>Cultural Fee-VP for Academic Affairs Office</t>
  </si>
  <si>
    <t>Human Resource Development Office-VP for Academic Affairs Office</t>
  </si>
  <si>
    <t>REPAIR AND AND MAINTENANCE (BUILDING STRUCTURE</t>
  </si>
  <si>
    <t>MEDICAL, DENTAL AND LABORATORY ESXPENSE</t>
  </si>
  <si>
    <t xml:space="preserve">ACETIC ACID  
</t>
  </si>
  <si>
    <t xml:space="preserve">ACETIC ACID_ CH3COOH 
</t>
  </si>
  <si>
    <t xml:space="preserve">ACETONE  
</t>
  </si>
  <si>
    <t xml:space="preserve">ACITEC ANHYDRIDE 
</t>
  </si>
  <si>
    <t xml:space="preserve">AMMONIA- NH3 
</t>
  </si>
  <si>
    <t xml:space="preserve">ETHANOL- C2H60 2.5 LITER 
</t>
  </si>
  <si>
    <t xml:space="preserve">FORMALDEHYDE- CH20 (H- CGHO) 5 LITER 
</t>
  </si>
  <si>
    <t xml:space="preserve">HYDROCLORIC ACID 
</t>
  </si>
  <si>
    <t xml:space="preserve">HYDROFLUORIC ACID 
</t>
  </si>
  <si>
    <t xml:space="preserve">HYDROGEN PEROXIDE 
</t>
  </si>
  <si>
    <t xml:space="preserve">IODENE 
</t>
  </si>
  <si>
    <t xml:space="preserve">ISOPROPANOL  
</t>
  </si>
  <si>
    <t xml:space="preserve">METHANOL  
</t>
  </si>
  <si>
    <t xml:space="preserve">NITRIC ACID 
</t>
  </si>
  <si>
    <t xml:space="preserve">NITRIC ACID- HN03 500 ML 
</t>
  </si>
  <si>
    <t xml:space="preserve">POTASSIUM HYDROXIDE 
</t>
  </si>
  <si>
    <t xml:space="preserve">POTASSIUM IODIDE 
</t>
  </si>
  <si>
    <t xml:space="preserve">SODIUM CARBONATE POWDER 
</t>
  </si>
  <si>
    <t xml:space="preserve">SODIUM HYDROXIDE 
</t>
  </si>
  <si>
    <t xml:space="preserve">SULPHURIC ACID 
</t>
  </si>
  <si>
    <t>LABORATORY CHEMICALS</t>
  </si>
  <si>
    <t>Awards</t>
  </si>
  <si>
    <t>BALL PEN, Black, 50's</t>
  </si>
  <si>
    <t>CERTIFICATE HOLDER (A4)</t>
  </si>
  <si>
    <t>CHALK, white enamel</t>
  </si>
  <si>
    <t>Crayons 12's</t>
  </si>
  <si>
    <t>CUSTOMIZED POLO SHIRT (SEMI-SUBLIMATED)</t>
  </si>
  <si>
    <t>DAN-AG TRAINING WORKSHOP</t>
  </si>
  <si>
    <t>ERASER, FELT, for blackboard/whiteboard</t>
  </si>
  <si>
    <t>Food (20 person) (12 sessions)</t>
  </si>
  <si>
    <t>Food and Snack (44 person) (2 days)</t>
  </si>
  <si>
    <t>INK, EPSON L3110 (003), Black</t>
  </si>
  <si>
    <t>Lecturer/Speaker(Honorarium)</t>
  </si>
  <si>
    <t>Lei</t>
  </si>
  <si>
    <t>MARKER, permanent, black, bullet type</t>
  </si>
  <si>
    <t>MARKER, permanent, blue, bullet type</t>
  </si>
  <si>
    <t>Meals</t>
  </si>
  <si>
    <t>MEALS(32 PARTICIPANTSX3 MEAL PER DAYX3 DAY)</t>
  </si>
  <si>
    <t>NOTEBOOK, stenographer</t>
  </si>
  <si>
    <t>Orientation-Seminar on RA 9184 (Government Procurement Reform Act) and Its Revised Implementing Rules &amp; Regulations</t>
  </si>
  <si>
    <t>PAPER, Multi-Purpose, A4, 70 gsm</t>
  </si>
  <si>
    <t>PAPER, multi-purpose, legal, 70gsm</t>
  </si>
  <si>
    <t>PAPER, Multi-purpose, Short, sub 20, 70gsm</t>
  </si>
  <si>
    <t>PENCIL, lead, with eraser, 10's</t>
  </si>
  <si>
    <t>PHOTO PAPER GLOSSY (LEGAL SIZE)</t>
  </si>
  <si>
    <t>PHOTO PAPER, Glossy, A4 size</t>
  </si>
  <si>
    <t>Photo Paper, Short, 20sheets/pack</t>
  </si>
  <si>
    <t>PLAQUE, Acrylic</t>
  </si>
  <si>
    <t>Polo Shirt with print</t>
  </si>
  <si>
    <t>RESOURCE SPEAKER</t>
  </si>
  <si>
    <t>Snack am&amp;pm</t>
  </si>
  <si>
    <t xml:space="preserve">Snacks </t>
  </si>
  <si>
    <t xml:space="preserve">       </t>
  </si>
  <si>
    <t>SNACKS (32 PARTICIPANTS X2 SNACKS PER DAYX 3DAYS)</t>
  </si>
  <si>
    <t>Snacks (AM &amp; PM)</t>
  </si>
  <si>
    <t>TAPE, transparent, 48mm</t>
  </si>
  <si>
    <t>TARPAULIN 8X4</t>
  </si>
  <si>
    <t>Tarpaulin(4x8)</t>
  </si>
  <si>
    <t>Token (Souvenir item)</t>
  </si>
  <si>
    <t>Travel for Speakers</t>
  </si>
  <si>
    <t>JHCSC BUSWAK DANCE WORKSHOP</t>
  </si>
  <si>
    <t xml:space="preserve">FINAL ANNUAL PROCUREMENT PLAN (APP)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</si>
</sst>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00_-;\-* #,##0.00_-;_-* &quot;-&quot;??_-;_-@_-"/>
  </numFmts>
  <fonts count="29" x14ac:knownFonts="1">
    <font>
      <sz val="11"/>
      <color theme="1"/>
      <name val="Calibri"/>
      <family val="2"/>
      <scheme val="minor"/>
    </font>
    <font>
      <b/>
      <sz val="14"/>
      <color theme="1"/>
      <name val="Calibri"/>
      <family val="2"/>
      <scheme val="minor"/>
    </font>
    <font>
      <b/>
      <sz val="16"/>
      <color theme="1"/>
      <name val="Calibri"/>
      <family val="2"/>
      <scheme val="minor"/>
    </font>
    <font>
      <b/>
      <sz val="11"/>
      <color theme="1"/>
      <name val="Calibri"/>
      <family val="2"/>
      <scheme val="minor"/>
    </font>
    <font>
      <sz val="14"/>
      <color theme="1"/>
      <name val="Calibri"/>
      <family val="2"/>
      <scheme val="minor"/>
    </font>
    <font>
      <sz val="11"/>
      <color theme="1"/>
      <name val="Calibri"/>
      <family val="2"/>
      <scheme val="minor"/>
    </font>
    <font>
      <sz val="11"/>
      <name val="Candara"/>
      <family val="2"/>
    </font>
    <font>
      <b/>
      <sz val="16"/>
      <name val="Candara"/>
      <family val="2"/>
    </font>
    <font>
      <b/>
      <sz val="18"/>
      <name val="Candara"/>
      <family val="2"/>
    </font>
    <font>
      <b/>
      <sz val="11"/>
      <name val="Candara"/>
      <family val="2"/>
    </font>
    <font>
      <b/>
      <sz val="9"/>
      <name val="Candara"/>
      <family val="2"/>
    </font>
    <font>
      <b/>
      <sz val="12"/>
      <name val="Candara"/>
      <family val="2"/>
    </font>
    <font>
      <b/>
      <sz val="12"/>
      <color rgb="FFFF0000"/>
      <name val="Candara"/>
      <family val="2"/>
    </font>
    <font>
      <b/>
      <sz val="12"/>
      <color theme="1"/>
      <name val="Candara"/>
      <family val="2"/>
    </font>
    <font>
      <sz val="11"/>
      <color theme="1"/>
      <name val="Candara"/>
      <family val="2"/>
    </font>
    <font>
      <b/>
      <sz val="11"/>
      <color theme="1"/>
      <name val="Candara"/>
      <family val="2"/>
    </font>
    <font>
      <sz val="10"/>
      <name val="Candara"/>
      <family val="2"/>
    </font>
    <font>
      <sz val="12"/>
      <name val="Candara"/>
      <family val="2"/>
    </font>
    <font>
      <b/>
      <sz val="12"/>
      <color theme="4" tint="-0.499984740745262"/>
      <name val="Candara"/>
      <family val="2"/>
    </font>
    <font>
      <sz val="14"/>
      <name val="Candara"/>
      <family val="2"/>
    </font>
    <font>
      <i/>
      <sz val="9"/>
      <name val="Times New Roman"/>
      <family val="1"/>
    </font>
    <font>
      <u/>
      <sz val="11"/>
      <color theme="10"/>
      <name val="Calibri"/>
      <family val="2"/>
      <scheme val="minor"/>
    </font>
    <font>
      <u/>
      <sz val="12"/>
      <name val="Calibri"/>
      <family val="2"/>
      <scheme val="minor"/>
    </font>
    <font>
      <b/>
      <u/>
      <sz val="12"/>
      <name val="Calibri"/>
      <family val="2"/>
      <scheme val="minor"/>
    </font>
    <font>
      <b/>
      <u/>
      <sz val="14"/>
      <name val="Calibri"/>
      <family val="2"/>
      <scheme val="minor"/>
    </font>
    <font>
      <sz val="11"/>
      <name val="Calibri"/>
      <family val="2"/>
      <scheme val="minor"/>
    </font>
    <font>
      <sz val="8"/>
      <name val="Calibri"/>
      <family val="2"/>
      <scheme val="minor"/>
    </font>
    <font>
      <sz val="12"/>
      <name val="Calibri"/>
      <family val="2"/>
      <scheme val="minor"/>
    </font>
    <font>
      <b/>
      <u/>
      <sz val="16"/>
      <name val="Calibri"/>
      <family val="2"/>
      <scheme val="minor"/>
    </font>
  </fonts>
  <fills count="10">
    <fill>
      <patternFill patternType="none"/>
    </fill>
    <fill>
      <patternFill patternType="gray125"/>
    </fill>
    <fill>
      <patternFill patternType="solid">
        <fgColor rgb="FF00B05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FFFF66"/>
        <bgColor indexed="64"/>
      </patternFill>
    </fill>
    <fill>
      <patternFill patternType="solid">
        <fgColor theme="4" tint="0.39997558519241921"/>
        <bgColor indexed="64"/>
      </patternFill>
    </fill>
    <fill>
      <patternFill patternType="solid">
        <fgColor rgb="FF46E63A"/>
        <bgColor indexed="64"/>
      </patternFill>
    </fill>
    <fill>
      <patternFill patternType="solid">
        <fgColor theme="3"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43" fontId="5" fillId="0" borderId="0" applyFont="0" applyFill="0" applyBorder="0" applyAlignment="0" applyProtection="0"/>
    <xf numFmtId="0" fontId="5" fillId="0" borderId="0"/>
    <xf numFmtId="43" fontId="5" fillId="0" borderId="0" applyFont="0" applyBorder="0" applyAlignment="0" applyProtection="0"/>
    <xf numFmtId="0" fontId="21" fillId="0" borderId="0" applyNumberFormat="0" applyFill="0" applyBorder="0" applyAlignment="0" applyProtection="0"/>
  </cellStyleXfs>
  <cellXfs count="225">
    <xf numFmtId="0" fontId="0" fillId="0" borderId="0" xfId="0"/>
    <xf numFmtId="0" fontId="0" fillId="0" borderId="1" xfId="0" applyBorder="1"/>
    <xf numFmtId="4" fontId="0" fillId="0" borderId="1" xfId="0" applyNumberFormat="1" applyBorder="1"/>
    <xf numFmtId="4" fontId="1" fillId="0" borderId="1" xfId="0" applyNumberFormat="1" applyFont="1" applyBorder="1"/>
    <xf numFmtId="4" fontId="0" fillId="0" borderId="0" xfId="0" applyNumberFormat="1"/>
    <xf numFmtId="0" fontId="0" fillId="0" borderId="0" xfId="0" applyAlignment="1">
      <alignment wrapText="1"/>
    </xf>
    <xf numFmtId="0" fontId="0" fillId="0" borderId="1" xfId="0" applyBorder="1" applyAlignment="1">
      <alignment wrapText="1"/>
    </xf>
    <xf numFmtId="0" fontId="0" fillId="0" borderId="0" xfId="0" applyAlignment="1"/>
    <xf numFmtId="0" fontId="0" fillId="0" borderId="1" xfId="0" applyBorder="1" applyAlignment="1"/>
    <xf numFmtId="4" fontId="0" fillId="0" borderId="1" xfId="0" applyNumberFormat="1" applyBorder="1" applyAlignment="1"/>
    <xf numFmtId="3" fontId="0" fillId="0" borderId="1" xfId="0" applyNumberFormat="1" applyBorder="1" applyAlignment="1"/>
    <xf numFmtId="0" fontId="0" fillId="4" borderId="1" xfId="0" applyFill="1" applyBorder="1" applyAlignment="1">
      <alignment wrapText="1"/>
    </xf>
    <xf numFmtId="0" fontId="0" fillId="4" borderId="1" xfId="0" applyFill="1" applyBorder="1" applyAlignment="1"/>
    <xf numFmtId="0" fontId="0" fillId="4" borderId="1" xfId="0" applyFill="1" applyBorder="1"/>
    <xf numFmtId="4" fontId="0" fillId="4" borderId="1" xfId="0" applyNumberFormat="1" applyFill="1" applyBorder="1"/>
    <xf numFmtId="0" fontId="6" fillId="0" borderId="0" xfId="2" applyFont="1"/>
    <xf numFmtId="0" fontId="6" fillId="0" borderId="8" xfId="2" applyFont="1" applyBorder="1"/>
    <xf numFmtId="0" fontId="6" fillId="0" borderId="0" xfId="2" applyFont="1" applyBorder="1"/>
    <xf numFmtId="0" fontId="6" fillId="0" borderId="0" xfId="2" applyFont="1" applyBorder="1" applyAlignment="1">
      <alignment horizontal="center"/>
    </xf>
    <xf numFmtId="0" fontId="6" fillId="0" borderId="9" xfId="2" applyFont="1" applyBorder="1"/>
    <xf numFmtId="0" fontId="6" fillId="0" borderId="10" xfId="2" applyFont="1" applyBorder="1"/>
    <xf numFmtId="0" fontId="6" fillId="0" borderId="11" xfId="2" applyFont="1" applyBorder="1"/>
    <xf numFmtId="0" fontId="6" fillId="0" borderId="11" xfId="2" applyFont="1" applyBorder="1" applyAlignment="1">
      <alignment horizontal="center"/>
    </xf>
    <xf numFmtId="0" fontId="6" fillId="0" borderId="12" xfId="2" applyFont="1" applyBorder="1"/>
    <xf numFmtId="0" fontId="9" fillId="0" borderId="13" xfId="2" applyFont="1" applyBorder="1" applyAlignment="1">
      <alignment horizontal="center" vertical="center" wrapText="1"/>
    </xf>
    <xf numFmtId="0" fontId="9" fillId="0" borderId="13" xfId="2" applyFont="1" applyBorder="1" applyAlignment="1">
      <alignment horizontal="center" vertical="center"/>
    </xf>
    <xf numFmtId="0" fontId="9" fillId="0" borderId="1" xfId="2" applyFont="1" applyBorder="1" applyAlignment="1">
      <alignment horizontal="center" vertical="center"/>
    </xf>
    <xf numFmtId="0" fontId="6" fillId="0" borderId="0" xfId="2" applyFont="1" applyAlignment="1">
      <alignment vertical="center"/>
    </xf>
    <xf numFmtId="0" fontId="9" fillId="5" borderId="1" xfId="2" applyFont="1" applyFill="1" applyBorder="1"/>
    <xf numFmtId="0" fontId="6" fillId="5" borderId="4" xfId="2" applyFont="1" applyFill="1" applyBorder="1"/>
    <xf numFmtId="0" fontId="6" fillId="5" borderId="4" xfId="2" applyFont="1" applyFill="1" applyBorder="1" applyAlignment="1">
      <alignment horizontal="center"/>
    </xf>
    <xf numFmtId="0" fontId="6" fillId="5" borderId="4" xfId="2" applyFont="1" applyFill="1" applyBorder="1" applyAlignment="1">
      <alignment horizontal="center" vertical="center"/>
    </xf>
    <xf numFmtId="43" fontId="11" fillId="5" borderId="4" xfId="1" applyNumberFormat="1" applyFont="1" applyFill="1" applyBorder="1"/>
    <xf numFmtId="43" fontId="12" fillId="5" borderId="4" xfId="1" applyNumberFormat="1" applyFont="1" applyFill="1" applyBorder="1"/>
    <xf numFmtId="0" fontId="6" fillId="5" borderId="3" xfId="2" applyFont="1" applyFill="1" applyBorder="1"/>
    <xf numFmtId="0" fontId="6" fillId="0" borderId="0" xfId="2" applyFont="1" applyFill="1"/>
    <xf numFmtId="0" fontId="6" fillId="0" borderId="1" xfId="2" applyFont="1" applyBorder="1" applyAlignment="1">
      <alignment horizontal="center" vertical="top"/>
    </xf>
    <xf numFmtId="0" fontId="6" fillId="0" borderId="3" xfId="2" applyFont="1" applyBorder="1" applyAlignment="1">
      <alignment horizontal="left" vertical="top" wrapText="1"/>
    </xf>
    <xf numFmtId="0" fontId="6" fillId="0" borderId="1" xfId="2" applyFont="1" applyBorder="1" applyAlignment="1">
      <alignment horizontal="center" vertical="top" wrapText="1"/>
    </xf>
    <xf numFmtId="0" fontId="6" fillId="0" borderId="1" xfId="2" applyFont="1" applyFill="1" applyBorder="1" applyAlignment="1">
      <alignment horizontal="center" vertical="top" wrapText="1"/>
    </xf>
    <xf numFmtId="17" fontId="6" fillId="0" borderId="13" xfId="2" applyNumberFormat="1" applyFont="1" applyBorder="1" applyAlignment="1">
      <alignment horizontal="center" vertical="top" wrapText="1"/>
    </xf>
    <xf numFmtId="43" fontId="6" fillId="0" borderId="1" xfId="1" applyNumberFormat="1" applyFont="1" applyFill="1" applyBorder="1" applyAlignment="1">
      <alignment vertical="top"/>
    </xf>
    <xf numFmtId="164" fontId="6" fillId="0" borderId="1" xfId="2" applyNumberFormat="1" applyFont="1" applyBorder="1" applyAlignment="1">
      <alignment vertical="top"/>
    </xf>
    <xf numFmtId="0" fontId="6" fillId="0" borderId="1" xfId="2" applyFont="1" applyBorder="1" applyAlignment="1">
      <alignment horizontal="left" vertical="center" wrapText="1"/>
    </xf>
    <xf numFmtId="0" fontId="6" fillId="0" borderId="0" xfId="2" applyFont="1" applyAlignment="1">
      <alignment vertical="top"/>
    </xf>
    <xf numFmtId="0" fontId="6" fillId="0" borderId="1" xfId="2" applyFont="1" applyBorder="1" applyAlignment="1">
      <alignment vertical="center"/>
    </xf>
    <xf numFmtId="43" fontId="9" fillId="5" borderId="4" xfId="2" applyNumberFormat="1" applyFont="1" applyFill="1" applyBorder="1"/>
    <xf numFmtId="0" fontId="6" fillId="0" borderId="4" xfId="2" applyFont="1" applyBorder="1" applyAlignment="1">
      <alignment horizontal="left" vertical="top" wrapText="1"/>
    </xf>
    <xf numFmtId="0" fontId="9" fillId="6" borderId="1" xfId="2" applyFont="1" applyFill="1" applyBorder="1"/>
    <xf numFmtId="0" fontId="6" fillId="6" borderId="0" xfId="2" applyFont="1" applyFill="1" applyBorder="1" applyAlignment="1"/>
    <xf numFmtId="0" fontId="6" fillId="6" borderId="0" xfId="2" applyFont="1" applyFill="1" applyBorder="1" applyAlignment="1">
      <alignment horizontal="center"/>
    </xf>
    <xf numFmtId="0" fontId="6" fillId="6" borderId="0" xfId="2" applyFont="1" applyFill="1" applyBorder="1" applyAlignment="1">
      <alignment horizontal="center" vertical="center"/>
    </xf>
    <xf numFmtId="0" fontId="6" fillId="6" borderId="0" xfId="2" applyFont="1" applyFill="1" applyBorder="1"/>
    <xf numFmtId="43" fontId="11" fillId="6" borderId="4" xfId="1" applyNumberFormat="1" applyFont="1" applyFill="1" applyBorder="1"/>
    <xf numFmtId="0" fontId="6" fillId="6" borderId="7" xfId="2" applyFont="1" applyFill="1" applyBorder="1" applyAlignment="1">
      <alignment horizontal="left" vertical="center"/>
    </xf>
    <xf numFmtId="0" fontId="6" fillId="0" borderId="1" xfId="2" applyFont="1" applyBorder="1" applyAlignment="1">
      <alignment horizontal="center" vertical="center"/>
    </xf>
    <xf numFmtId="0" fontId="6" fillId="0" borderId="3" xfId="2" applyFont="1" applyBorder="1" applyAlignment="1">
      <alignment horizontal="left" vertical="center" wrapText="1"/>
    </xf>
    <xf numFmtId="0" fontId="6" fillId="0" borderId="1" xfId="2" applyFont="1" applyBorder="1" applyAlignment="1">
      <alignment horizontal="center" vertical="center" wrapText="1"/>
    </xf>
    <xf numFmtId="0" fontId="6" fillId="0" borderId="1" xfId="2" applyFont="1" applyFill="1" applyBorder="1" applyAlignment="1">
      <alignment horizontal="center" vertical="center"/>
    </xf>
    <xf numFmtId="43" fontId="6" fillId="0" borderId="1" xfId="1" applyNumberFormat="1" applyFont="1" applyFill="1" applyBorder="1"/>
    <xf numFmtId="0" fontId="6" fillId="6" borderId="4" xfId="2" applyFont="1" applyFill="1" applyBorder="1" applyAlignment="1">
      <alignment vertical="center" wrapText="1"/>
    </xf>
    <xf numFmtId="0" fontId="6" fillId="6" borderId="4" xfId="2" applyFont="1" applyFill="1" applyBorder="1" applyAlignment="1">
      <alignment horizontal="center"/>
    </xf>
    <xf numFmtId="0" fontId="6" fillId="6" borderId="4" xfId="2" applyFont="1" applyFill="1" applyBorder="1" applyAlignment="1">
      <alignment horizontal="center" vertical="center"/>
    </xf>
    <xf numFmtId="0" fontId="6" fillId="6" borderId="4" xfId="2" applyFont="1" applyFill="1" applyBorder="1"/>
    <xf numFmtId="43" fontId="13" fillId="6" borderId="4" xfId="1" applyNumberFormat="1" applyFont="1" applyFill="1" applyBorder="1"/>
    <xf numFmtId="0" fontId="6" fillId="6" borderId="3" xfId="2" applyFont="1" applyFill="1" applyBorder="1" applyAlignment="1">
      <alignment horizontal="left" vertical="center"/>
    </xf>
    <xf numFmtId="43" fontId="14" fillId="0" borderId="1" xfId="1" applyNumberFormat="1" applyFont="1" applyFill="1" applyBorder="1"/>
    <xf numFmtId="17" fontId="6" fillId="0" borderId="1" xfId="2" applyNumberFormat="1" applyFont="1" applyBorder="1" applyAlignment="1">
      <alignment horizontal="center" vertical="center"/>
    </xf>
    <xf numFmtId="0" fontId="6" fillId="6" borderId="4" xfId="2" applyFont="1" applyFill="1" applyBorder="1" applyAlignment="1">
      <alignment vertical="center"/>
    </xf>
    <xf numFmtId="0" fontId="6" fillId="6" borderId="3" xfId="2" applyFont="1" applyFill="1" applyBorder="1" applyAlignment="1">
      <alignment horizontal="left" vertical="center" wrapText="1"/>
    </xf>
    <xf numFmtId="0" fontId="6" fillId="6" borderId="4" xfId="2" applyFont="1" applyFill="1" applyBorder="1" applyAlignment="1"/>
    <xf numFmtId="0" fontId="6" fillId="0" borderId="1" xfId="2" applyFont="1" applyBorder="1" applyAlignment="1">
      <alignment horizontal="left" vertical="center"/>
    </xf>
    <xf numFmtId="43" fontId="6" fillId="0" borderId="1" xfId="1" applyNumberFormat="1" applyFont="1" applyFill="1" applyBorder="1" applyAlignment="1">
      <alignment horizontal="left"/>
    </xf>
    <xf numFmtId="0" fontId="6" fillId="0" borderId="0" xfId="2" applyFont="1" applyAlignment="1">
      <alignment horizontal="left" vertical="center"/>
    </xf>
    <xf numFmtId="0" fontId="15" fillId="6" borderId="1" xfId="0" applyFont="1" applyFill="1" applyBorder="1"/>
    <xf numFmtId="0" fontId="14" fillId="6" borderId="6" xfId="0" applyFont="1" applyFill="1" applyBorder="1" applyAlignment="1">
      <alignment vertical="center"/>
    </xf>
    <xf numFmtId="0" fontId="14" fillId="6" borderId="6" xfId="0" applyFont="1" applyFill="1" applyBorder="1" applyAlignment="1">
      <alignment horizontal="center" vertical="center"/>
    </xf>
    <xf numFmtId="0" fontId="14" fillId="6" borderId="6" xfId="0" applyFont="1" applyFill="1" applyBorder="1" applyAlignment="1">
      <alignment horizontal="center"/>
    </xf>
    <xf numFmtId="0" fontId="14" fillId="6" borderId="6" xfId="0" applyFont="1" applyFill="1" applyBorder="1"/>
    <xf numFmtId="43" fontId="11" fillId="6" borderId="6" xfId="1" applyNumberFormat="1" applyFont="1" applyFill="1" applyBorder="1"/>
    <xf numFmtId="0" fontId="14" fillId="6" borderId="7" xfId="0" applyFont="1" applyFill="1" applyBorder="1" applyAlignment="1">
      <alignment horizontal="left" vertical="center" wrapText="1"/>
    </xf>
    <xf numFmtId="0" fontId="15" fillId="0" borderId="1" xfId="0" applyFont="1" applyFill="1" applyBorder="1" applyAlignment="1">
      <alignment horizontal="center" vertical="center"/>
    </xf>
    <xf numFmtId="0" fontId="14" fillId="0" borderId="3" xfId="0" applyFont="1" applyFill="1" applyBorder="1" applyAlignment="1">
      <alignment vertical="center"/>
    </xf>
    <xf numFmtId="0" fontId="14" fillId="0" borderId="1" xfId="0" applyFont="1" applyFill="1" applyBorder="1" applyAlignment="1">
      <alignment horizontal="center" vertical="center"/>
    </xf>
    <xf numFmtId="0" fontId="6" fillId="0" borderId="4" xfId="2" applyFont="1" applyFill="1" applyBorder="1" applyAlignment="1">
      <alignment horizontal="center" vertical="center" wrapText="1"/>
    </xf>
    <xf numFmtId="17" fontId="16" fillId="0" borderId="1" xfId="2" applyNumberFormat="1" applyFont="1" applyBorder="1" applyAlignment="1">
      <alignment horizontal="center" vertical="center" wrapText="1"/>
    </xf>
    <xf numFmtId="0" fontId="14" fillId="0" borderId="1" xfId="0" applyFont="1" applyFill="1" applyBorder="1" applyAlignment="1">
      <alignment horizontal="center"/>
    </xf>
    <xf numFmtId="43" fontId="17" fillId="0" borderId="1" xfId="1" applyNumberFormat="1" applyFont="1" applyFill="1" applyBorder="1"/>
    <xf numFmtId="0" fontId="14" fillId="0" borderId="1" xfId="0" applyFont="1" applyFill="1" applyBorder="1"/>
    <xf numFmtId="0" fontId="14" fillId="0" borderId="1" xfId="0" applyFont="1" applyFill="1" applyBorder="1" applyAlignment="1">
      <alignment horizontal="left" vertical="center" wrapText="1"/>
    </xf>
    <xf numFmtId="0" fontId="6" fillId="0" borderId="0" xfId="2" applyFont="1" applyFill="1" applyAlignment="1">
      <alignment vertical="center"/>
    </xf>
    <xf numFmtId="0" fontId="14" fillId="0" borderId="1" xfId="0" applyFont="1" applyFill="1" applyBorder="1" applyAlignment="1">
      <alignment vertical="center"/>
    </xf>
    <xf numFmtId="0" fontId="6" fillId="0" borderId="1" xfId="2" applyFont="1" applyFill="1" applyBorder="1" applyAlignment="1">
      <alignment horizontal="center" vertical="center" wrapText="1"/>
    </xf>
    <xf numFmtId="0" fontId="14" fillId="0" borderId="4" xfId="0" applyFont="1" applyFill="1" applyBorder="1" applyAlignment="1">
      <alignment horizontal="center" vertical="center"/>
    </xf>
    <xf numFmtId="0" fontId="9" fillId="6" borderId="14" xfId="2" applyFont="1" applyFill="1" applyBorder="1"/>
    <xf numFmtId="0" fontId="16" fillId="6" borderId="0" xfId="2" applyFont="1" applyFill="1" applyBorder="1" applyAlignment="1">
      <alignment horizontal="center" vertical="center"/>
    </xf>
    <xf numFmtId="43" fontId="11" fillId="6" borderId="11" xfId="1" applyNumberFormat="1" applyFont="1" applyFill="1" applyBorder="1"/>
    <xf numFmtId="0" fontId="6" fillId="6" borderId="9" xfId="2" applyFont="1" applyFill="1" applyBorder="1" applyAlignment="1">
      <alignment horizontal="left" vertical="center"/>
    </xf>
    <xf numFmtId="43" fontId="6" fillId="0" borderId="1" xfId="1" applyNumberFormat="1" applyFont="1" applyFill="1" applyBorder="1" applyAlignment="1">
      <alignment vertical="center"/>
    </xf>
    <xf numFmtId="0" fontId="9" fillId="6" borderId="1" xfId="0" applyFont="1" applyFill="1" applyBorder="1"/>
    <xf numFmtId="0" fontId="6" fillId="6" borderId="4" xfId="0" applyFont="1" applyFill="1" applyBorder="1" applyAlignment="1">
      <alignment vertical="center"/>
    </xf>
    <xf numFmtId="0" fontId="6" fillId="6" borderId="4" xfId="0" applyFont="1" applyFill="1" applyBorder="1" applyAlignment="1">
      <alignment horizontal="center" vertical="center"/>
    </xf>
    <xf numFmtId="0" fontId="6" fillId="6" borderId="4" xfId="0" applyFont="1" applyFill="1" applyBorder="1" applyAlignment="1">
      <alignment horizontal="center"/>
    </xf>
    <xf numFmtId="0" fontId="6" fillId="6" borderId="4" xfId="0" applyFont="1" applyFill="1" applyBorder="1"/>
    <xf numFmtId="0" fontId="6" fillId="6" borderId="3" xfId="0" applyFont="1" applyFill="1" applyBorder="1" applyAlignment="1">
      <alignment horizontal="left" vertical="center" wrapText="1"/>
    </xf>
    <xf numFmtId="0" fontId="6" fillId="6" borderId="6" xfId="0" applyFont="1" applyFill="1" applyBorder="1" applyAlignment="1">
      <alignment vertical="center"/>
    </xf>
    <xf numFmtId="0" fontId="6" fillId="6" borderId="6" xfId="0" applyFont="1" applyFill="1" applyBorder="1" applyAlignment="1">
      <alignment horizontal="center" vertical="center"/>
    </xf>
    <xf numFmtId="0" fontId="6" fillId="6" borderId="6" xfId="0" applyFont="1" applyFill="1" applyBorder="1" applyAlignment="1">
      <alignment horizontal="center"/>
    </xf>
    <xf numFmtId="0" fontId="6" fillId="6" borderId="6" xfId="0" applyFont="1" applyFill="1" applyBorder="1"/>
    <xf numFmtId="0" fontId="6" fillId="6" borderId="7" xfId="0" applyFont="1" applyFill="1" applyBorder="1" applyAlignment="1">
      <alignment horizontal="left" vertical="center" wrapText="1"/>
    </xf>
    <xf numFmtId="0" fontId="6" fillId="0" borderId="6" xfId="2" applyFont="1" applyBorder="1" applyAlignment="1">
      <alignment horizontal="left" vertical="center" wrapText="1"/>
    </xf>
    <xf numFmtId="0" fontId="6" fillId="0" borderId="6" xfId="2" applyFont="1" applyBorder="1" applyAlignment="1">
      <alignment horizontal="center" vertical="center" wrapText="1"/>
    </xf>
    <xf numFmtId="0" fontId="6" fillId="0" borderId="6" xfId="2" applyFont="1" applyFill="1" applyBorder="1" applyAlignment="1">
      <alignment horizontal="center" vertical="center" wrapText="1"/>
    </xf>
    <xf numFmtId="4" fontId="6" fillId="0" borderId="1" xfId="2" applyNumberFormat="1" applyFont="1" applyBorder="1" applyAlignment="1">
      <alignment horizontal="center" vertical="center"/>
    </xf>
    <xf numFmtId="0" fontId="6" fillId="0" borderId="1" xfId="2" applyFont="1" applyBorder="1" applyAlignment="1">
      <alignment horizontal="left" vertical="top" wrapText="1"/>
    </xf>
    <xf numFmtId="0" fontId="6" fillId="0" borderId="13" xfId="2" applyFont="1" applyBorder="1" applyAlignment="1">
      <alignment vertical="center"/>
    </xf>
    <xf numFmtId="0" fontId="6" fillId="0" borderId="7" xfId="2" applyFont="1" applyBorder="1" applyAlignment="1">
      <alignment horizontal="left" vertical="center" wrapText="1"/>
    </xf>
    <xf numFmtId="0" fontId="6" fillId="0" borderId="13" xfId="2" applyFont="1" applyBorder="1" applyAlignment="1">
      <alignment horizontal="center" vertical="center" wrapText="1"/>
    </xf>
    <xf numFmtId="0" fontId="6" fillId="0" borderId="13" xfId="2" applyFont="1" applyFill="1" applyBorder="1" applyAlignment="1">
      <alignment horizontal="center" vertical="center"/>
    </xf>
    <xf numFmtId="0" fontId="6" fillId="0" borderId="13" xfId="2" applyFont="1" applyBorder="1" applyAlignment="1">
      <alignment horizontal="center" vertical="center"/>
    </xf>
    <xf numFmtId="43" fontId="6" fillId="0" borderId="13" xfId="1" applyNumberFormat="1" applyFont="1" applyFill="1" applyBorder="1" applyAlignment="1">
      <alignment vertical="center" wrapText="1"/>
    </xf>
    <xf numFmtId="43" fontId="6" fillId="0" borderId="13" xfId="1" applyNumberFormat="1" applyFont="1" applyFill="1" applyBorder="1"/>
    <xf numFmtId="0" fontId="11" fillId="7" borderId="1" xfId="2" applyFont="1" applyFill="1" applyBorder="1"/>
    <xf numFmtId="0" fontId="6" fillId="7" borderId="11" xfId="2" applyFont="1" applyFill="1" applyBorder="1" applyAlignment="1"/>
    <xf numFmtId="0" fontId="6" fillId="7" borderId="11" xfId="2" applyFont="1" applyFill="1" applyBorder="1" applyAlignment="1">
      <alignment horizontal="center"/>
    </xf>
    <xf numFmtId="0" fontId="6" fillId="7" borderId="11" xfId="2" applyFont="1" applyFill="1" applyBorder="1"/>
    <xf numFmtId="43" fontId="11" fillId="7" borderId="11" xfId="3" applyNumberFormat="1" applyFont="1" applyFill="1" applyBorder="1"/>
    <xf numFmtId="43" fontId="18" fillId="7" borderId="11" xfId="3" applyNumberFormat="1" applyFont="1" applyFill="1" applyBorder="1"/>
    <xf numFmtId="0" fontId="6" fillId="7" borderId="12" xfId="2" applyFont="1" applyFill="1" applyBorder="1" applyAlignment="1">
      <alignment horizontal="left" vertical="center"/>
    </xf>
    <xf numFmtId="43" fontId="6" fillId="0" borderId="1" xfId="1" applyNumberFormat="1" applyFont="1" applyBorder="1" applyAlignment="1">
      <alignment vertical="center"/>
    </xf>
    <xf numFmtId="0" fontId="9" fillId="0" borderId="8" xfId="2" applyFont="1" applyFill="1" applyBorder="1"/>
    <xf numFmtId="0" fontId="6" fillId="0" borderId="0" xfId="2" applyFont="1" applyFill="1" applyBorder="1"/>
    <xf numFmtId="0" fontId="6" fillId="0" borderId="0" xfId="2" applyFont="1" applyFill="1" applyBorder="1" applyAlignment="1">
      <alignment horizontal="center"/>
    </xf>
    <xf numFmtId="43" fontId="11" fillId="0" borderId="0" xfId="1" applyNumberFormat="1" applyFont="1" applyFill="1" applyBorder="1"/>
    <xf numFmtId="4" fontId="11" fillId="0" borderId="0" xfId="2" applyNumberFormat="1" applyFont="1" applyFill="1" applyBorder="1"/>
    <xf numFmtId="4" fontId="6" fillId="0" borderId="9" xfId="2" applyNumberFormat="1" applyFont="1" applyFill="1" applyBorder="1"/>
    <xf numFmtId="0" fontId="6" fillId="0" borderId="0" xfId="2" applyFont="1" applyFill="1" applyBorder="1" applyAlignment="1">
      <alignment horizontal="center" vertical="center"/>
    </xf>
    <xf numFmtId="0" fontId="6" fillId="0" borderId="0" xfId="2" applyFont="1" applyBorder="1" applyAlignment="1"/>
    <xf numFmtId="0" fontId="17" fillId="0" borderId="8" xfId="2" applyFont="1" applyBorder="1" applyAlignment="1">
      <alignment horizontal="center"/>
    </xf>
    <xf numFmtId="0" fontId="17" fillId="0" borderId="0" xfId="2" applyFont="1" applyBorder="1" applyAlignment="1">
      <alignment horizontal="center"/>
    </xf>
    <xf numFmtId="0" fontId="17" fillId="0" borderId="0" xfId="2" applyFont="1" applyBorder="1"/>
    <xf numFmtId="0" fontId="17" fillId="0" borderId="9" xfId="2" applyFont="1" applyBorder="1" applyAlignment="1">
      <alignment horizontal="center"/>
    </xf>
    <xf numFmtId="0" fontId="6" fillId="0" borderId="0" xfId="2" applyFont="1" applyAlignment="1">
      <alignment horizontal="center"/>
    </xf>
    <xf numFmtId="0" fontId="14" fillId="0" borderId="0" xfId="0" applyFont="1"/>
    <xf numFmtId="0" fontId="19" fillId="0" borderId="0" xfId="2" applyFont="1"/>
    <xf numFmtId="0" fontId="17" fillId="0" borderId="0" xfId="2" applyFont="1"/>
    <xf numFmtId="0" fontId="2" fillId="2" borderId="1" xfId="0" applyFont="1" applyFill="1" applyBorder="1" applyAlignment="1">
      <alignment horizontal="center" wrapText="1"/>
    </xf>
    <xf numFmtId="0" fontId="6" fillId="8" borderId="4" xfId="2" applyFont="1" applyFill="1" applyBorder="1" applyAlignment="1"/>
    <xf numFmtId="0" fontId="6" fillId="8" borderId="4" xfId="2" applyFont="1" applyFill="1" applyBorder="1" applyAlignment="1">
      <alignment horizontal="center"/>
    </xf>
    <xf numFmtId="0" fontId="6" fillId="8" borderId="4" xfId="2" applyFont="1" applyFill="1" applyBorder="1"/>
    <xf numFmtId="4" fontId="11" fillId="8" borderId="4" xfId="2" applyNumberFormat="1" applyFont="1" applyFill="1" applyBorder="1"/>
    <xf numFmtId="43" fontId="11" fillId="8" borderId="4" xfId="3" applyNumberFormat="1" applyFont="1" applyFill="1" applyBorder="1"/>
    <xf numFmtId="0" fontId="6" fillId="8" borderId="3" xfId="2" applyFont="1" applyFill="1" applyBorder="1" applyAlignment="1">
      <alignment horizontal="left" vertical="center"/>
    </xf>
    <xf numFmtId="0" fontId="11" fillId="8" borderId="1" xfId="2" applyFont="1" applyFill="1" applyBorder="1"/>
    <xf numFmtId="164" fontId="13" fillId="8" borderId="4" xfId="2" applyNumberFormat="1" applyFont="1" applyFill="1" applyBorder="1"/>
    <xf numFmtId="0" fontId="14" fillId="0" borderId="1" xfId="0" applyFont="1" applyFill="1" applyBorder="1" applyAlignment="1">
      <alignment vertical="center" wrapText="1"/>
    </xf>
    <xf numFmtId="43" fontId="23" fillId="5" borderId="4" xfId="4" applyNumberFormat="1" applyFont="1" applyFill="1" applyBorder="1"/>
    <xf numFmtId="43" fontId="23" fillId="6" borderId="6" xfId="4" applyNumberFormat="1" applyFont="1" applyFill="1" applyBorder="1"/>
    <xf numFmtId="43" fontId="23" fillId="6" borderId="4" xfId="4" applyNumberFormat="1" applyFont="1" applyFill="1" applyBorder="1"/>
    <xf numFmtId="43" fontId="22" fillId="0" borderId="1" xfId="4" applyNumberFormat="1" applyFont="1" applyFill="1" applyBorder="1"/>
    <xf numFmtId="4" fontId="24" fillId="0" borderId="1" xfId="4" applyNumberFormat="1" applyFont="1" applyBorder="1"/>
    <xf numFmtId="43" fontId="23" fillId="6" borderId="11" xfId="4" applyNumberFormat="1" applyFont="1" applyFill="1" applyBorder="1"/>
    <xf numFmtId="4" fontId="23" fillId="0" borderId="1" xfId="4" applyNumberFormat="1" applyFont="1" applyBorder="1"/>
    <xf numFmtId="0" fontId="25" fillId="0" borderId="1" xfId="4" applyFont="1" applyBorder="1" applyAlignment="1">
      <alignment vertical="top" wrapText="1"/>
    </xf>
    <xf numFmtId="0" fontId="6" fillId="0" borderId="13" xfId="2" applyFont="1" applyBorder="1" applyAlignment="1">
      <alignment horizontal="left" vertical="top" wrapText="1"/>
    </xf>
    <xf numFmtId="0" fontId="6" fillId="0" borderId="13" xfId="2" applyFont="1" applyBorder="1" applyAlignment="1">
      <alignment vertical="top" wrapText="1"/>
    </xf>
    <xf numFmtId="0" fontId="3" fillId="2" borderId="1" xfId="0" applyFont="1" applyFill="1" applyBorder="1" applyAlignment="1">
      <alignment wrapText="1"/>
    </xf>
    <xf numFmtId="0" fontId="0" fillId="0" borderId="0" xfId="0" applyBorder="1" applyAlignment="1">
      <alignment wrapText="1"/>
    </xf>
    <xf numFmtId="0" fontId="0" fillId="0" borderId="0" xfId="0" applyBorder="1"/>
    <xf numFmtId="4" fontId="0" fillId="0" borderId="0" xfId="0" applyNumberFormat="1" applyBorder="1"/>
    <xf numFmtId="43" fontId="0" fillId="0" borderId="1" xfId="1" applyFont="1" applyBorder="1" applyAlignment="1"/>
    <xf numFmtId="0" fontId="17" fillId="0" borderId="8" xfId="2" applyFont="1" applyBorder="1" applyAlignment="1">
      <alignment horizontal="center"/>
    </xf>
    <xf numFmtId="0" fontId="17" fillId="0" borderId="0" xfId="2" applyFont="1" applyBorder="1" applyAlignment="1">
      <alignment horizontal="center"/>
    </xf>
    <xf numFmtId="0" fontId="17" fillId="0" borderId="9" xfId="2" applyFont="1" applyBorder="1" applyAlignment="1">
      <alignment horizontal="center"/>
    </xf>
    <xf numFmtId="0" fontId="20" fillId="0" borderId="8" xfId="2" applyFont="1" applyBorder="1" applyAlignment="1">
      <alignment horizontal="center"/>
    </xf>
    <xf numFmtId="0" fontId="20" fillId="0" borderId="0" xfId="2" applyFont="1" applyBorder="1" applyAlignment="1">
      <alignment horizontal="center"/>
    </xf>
    <xf numFmtId="0" fontId="20" fillId="0" borderId="9" xfId="2" applyFont="1" applyBorder="1" applyAlignment="1">
      <alignment horizontal="center"/>
    </xf>
    <xf numFmtId="0" fontId="11" fillId="0" borderId="8" xfId="2" applyFont="1" applyBorder="1" applyAlignment="1">
      <alignment horizontal="center"/>
    </xf>
    <xf numFmtId="0" fontId="11" fillId="0" borderId="0" xfId="2" applyFont="1" applyBorder="1" applyAlignment="1">
      <alignment horizontal="center"/>
    </xf>
    <xf numFmtId="0" fontId="11" fillId="0" borderId="0" xfId="2" applyFont="1" applyBorder="1" applyAlignment="1">
      <alignment horizontal="center" vertical="center"/>
    </xf>
    <xf numFmtId="0" fontId="11" fillId="0" borderId="9" xfId="2" applyFont="1" applyBorder="1" applyAlignment="1">
      <alignment horizontal="center" vertical="center"/>
    </xf>
    <xf numFmtId="0" fontId="9" fillId="0" borderId="1" xfId="2" applyFont="1" applyBorder="1" applyAlignment="1">
      <alignment horizontal="center" vertical="center"/>
    </xf>
    <xf numFmtId="0" fontId="9" fillId="0" borderId="3" xfId="2" applyFont="1" applyBorder="1" applyAlignment="1">
      <alignment horizontal="center" vertical="center"/>
    </xf>
    <xf numFmtId="0" fontId="9" fillId="0" borderId="7" xfId="2" applyFont="1" applyBorder="1" applyAlignment="1">
      <alignment horizontal="center" vertical="center"/>
    </xf>
    <xf numFmtId="0" fontId="9" fillId="0" borderId="1" xfId="2" applyFont="1" applyBorder="1" applyAlignment="1">
      <alignment horizontal="center" vertical="center" wrapText="1"/>
    </xf>
    <xf numFmtId="0" fontId="9" fillId="0" borderId="13" xfId="2" applyFont="1" applyBorder="1" applyAlignment="1">
      <alignment horizontal="center" vertical="center" wrapText="1"/>
    </xf>
    <xf numFmtId="0" fontId="9" fillId="0" borderId="2" xfId="2" applyFont="1" applyBorder="1" applyAlignment="1">
      <alignment horizontal="center" vertical="center"/>
    </xf>
    <xf numFmtId="0" fontId="9" fillId="0" borderId="4" xfId="2" applyFont="1" applyBorder="1" applyAlignment="1">
      <alignment horizontal="center" vertical="center"/>
    </xf>
    <xf numFmtId="0" fontId="10" fillId="0" borderId="1" xfId="2" applyFont="1" applyBorder="1" applyAlignment="1">
      <alignment horizontal="center" vertical="center" wrapText="1"/>
    </xf>
    <xf numFmtId="0" fontId="10" fillId="0" borderId="13" xfId="2" applyFont="1" applyBorder="1" applyAlignment="1">
      <alignment horizontal="center" vertical="center" wrapText="1"/>
    </xf>
    <xf numFmtId="0" fontId="6" fillId="0" borderId="0" xfId="2" applyFont="1" applyBorder="1" applyAlignment="1">
      <alignment horizontal="center"/>
    </xf>
    <xf numFmtId="0" fontId="6" fillId="0" borderId="9" xfId="2" applyFont="1" applyBorder="1" applyAlignment="1">
      <alignment horizontal="center"/>
    </xf>
    <xf numFmtId="0" fontId="8" fillId="0" borderId="8" xfId="2" applyFont="1" applyBorder="1" applyAlignment="1">
      <alignment horizontal="center"/>
    </xf>
    <xf numFmtId="0" fontId="8" fillId="0" borderId="0" xfId="2" applyFont="1" applyBorder="1" applyAlignment="1">
      <alignment horizontal="center"/>
    </xf>
    <xf numFmtId="0" fontId="8" fillId="0" borderId="9" xfId="2" applyFont="1" applyBorder="1" applyAlignment="1">
      <alignment horizontal="center"/>
    </xf>
    <xf numFmtId="0" fontId="7" fillId="0" borderId="5" xfId="2" applyFont="1" applyBorder="1" applyAlignment="1">
      <alignment horizontal="center" wrapText="1"/>
    </xf>
    <xf numFmtId="0" fontId="7" fillId="0" borderId="6" xfId="2" applyFont="1" applyBorder="1" applyAlignment="1">
      <alignment horizontal="center" wrapText="1"/>
    </xf>
    <xf numFmtId="0" fontId="7" fillId="0" borderId="7" xfId="2" applyFont="1" applyBorder="1" applyAlignment="1">
      <alignment horizontal="center" wrapText="1"/>
    </xf>
    <xf numFmtId="0" fontId="6" fillId="0" borderId="8" xfId="2" applyFont="1" applyBorder="1" applyAlignment="1">
      <alignment horizontal="center"/>
    </xf>
    <xf numFmtId="0" fontId="1" fillId="3" borderId="2" xfId="0" applyFont="1" applyFill="1" applyBorder="1" applyAlignment="1">
      <alignment horizontal="right"/>
    </xf>
    <xf numFmtId="0" fontId="1" fillId="3" borderId="3" xfId="0" applyFont="1" applyFill="1" applyBorder="1" applyAlignment="1">
      <alignment horizontal="right"/>
    </xf>
    <xf numFmtId="0" fontId="2" fillId="2" borderId="1" xfId="0" applyFont="1" applyFill="1" applyBorder="1" applyAlignment="1">
      <alignment horizontal="center" wrapText="1"/>
    </xf>
    <xf numFmtId="0" fontId="1" fillId="3" borderId="1" xfId="0" applyFont="1" applyFill="1" applyBorder="1" applyAlignment="1">
      <alignment horizontal="right"/>
    </xf>
    <xf numFmtId="43" fontId="8" fillId="0" borderId="4" xfId="3" applyNumberFormat="1" applyFont="1" applyFill="1" applyBorder="1"/>
    <xf numFmtId="0" fontId="8" fillId="0" borderId="1" xfId="2" applyFont="1" applyFill="1" applyBorder="1" applyAlignment="1">
      <alignment vertical="center"/>
    </xf>
    <xf numFmtId="0" fontId="8" fillId="0" borderId="4" xfId="2" applyFont="1" applyFill="1" applyBorder="1"/>
    <xf numFmtId="0" fontId="8" fillId="0" borderId="4" xfId="2" applyFont="1" applyFill="1" applyBorder="1" applyAlignment="1">
      <alignment horizontal="center"/>
    </xf>
    <xf numFmtId="0" fontId="8" fillId="0" borderId="3" xfId="2" applyFont="1" applyFill="1" applyBorder="1"/>
    <xf numFmtId="0" fontId="8" fillId="0" borderId="0" xfId="2" applyFont="1" applyFill="1" applyAlignment="1">
      <alignment vertical="center"/>
    </xf>
    <xf numFmtId="0" fontId="8" fillId="0" borderId="2" xfId="2" applyFont="1" applyFill="1" applyBorder="1"/>
    <xf numFmtId="43" fontId="11" fillId="0" borderId="1" xfId="3" applyNumberFormat="1" applyFont="1" applyFill="1" applyBorder="1"/>
    <xf numFmtId="43" fontId="6" fillId="0" borderId="1" xfId="3" applyNumberFormat="1" applyFont="1" applyFill="1" applyBorder="1"/>
    <xf numFmtId="43" fontId="6" fillId="0" borderId="1" xfId="1" applyFont="1" applyBorder="1" applyAlignment="1">
      <alignment vertical="center"/>
    </xf>
    <xf numFmtId="0" fontId="14" fillId="0" borderId="3" xfId="0" applyFont="1" applyFill="1" applyBorder="1" applyAlignment="1">
      <alignment vertical="center" wrapText="1"/>
    </xf>
    <xf numFmtId="43" fontId="27" fillId="0" borderId="1" xfId="4" applyNumberFormat="1" applyFont="1" applyFill="1" applyBorder="1"/>
    <xf numFmtId="0" fontId="0" fillId="9" borderId="1" xfId="0" applyFill="1" applyBorder="1"/>
    <xf numFmtId="4" fontId="3" fillId="0" borderId="1" xfId="0" applyNumberFormat="1" applyFont="1" applyBorder="1"/>
    <xf numFmtId="0" fontId="2" fillId="2" borderId="1" xfId="0" applyFont="1" applyFill="1" applyBorder="1" applyAlignment="1">
      <alignment horizontal="center"/>
    </xf>
    <xf numFmtId="43" fontId="28" fillId="6" borderId="6" xfId="4" applyNumberFormat="1" applyFont="1" applyFill="1" applyBorder="1"/>
    <xf numFmtId="0" fontId="0" fillId="9" borderId="1" xfId="0" applyFill="1" applyBorder="1" applyAlignment="1"/>
    <xf numFmtId="0" fontId="4" fillId="0" borderId="1" xfId="0" applyFont="1" applyBorder="1" applyAlignment="1"/>
    <xf numFmtId="4" fontId="24" fillId="0" borderId="1" xfId="4" applyNumberFormat="1" applyFont="1" applyBorder="1" applyAlignment="1"/>
    <xf numFmtId="4" fontId="1" fillId="0" borderId="1" xfId="0" applyNumberFormat="1" applyFont="1" applyBorder="1" applyAlignment="1"/>
    <xf numFmtId="0" fontId="4" fillId="0" borderId="0" xfId="0" applyFont="1" applyAlignment="1"/>
    <xf numFmtId="4" fontId="3" fillId="0" borderId="1" xfId="0" applyNumberFormat="1" applyFont="1" applyBorder="1" applyAlignment="1"/>
  </cellXfs>
  <cellStyles count="5">
    <cellStyle name="Comma" xfId="1" builtinId="3"/>
    <cellStyle name="Comma 3" xfId="3"/>
    <cellStyle name="Hyperlink" xfId="4" builtinId="8"/>
    <cellStyle name="Normal" xfId="0" builtinId="0"/>
    <cellStyle name="Normal 3" xfId="2"/>
  </cellStyles>
  <dxfs count="0"/>
  <tableStyles count="0" defaultTableStyle="TableStyleMedium2" defaultPivotStyle="PivotStyleLight16"/>
  <colors>
    <mruColors>
      <color rgb="FF46E63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7" Type="http://schemas.microsoft.com/office/2007/relationships/hdphoto" Target="../media/hdphoto3.wdp"/><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4.png"/><Relationship Id="rId5" Type="http://schemas.microsoft.com/office/2007/relationships/hdphoto" Target="../media/hdphoto2.wdp"/><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3</xdr:col>
      <xdr:colOff>790626</xdr:colOff>
      <xdr:row>0</xdr:row>
      <xdr:rowOff>180975</xdr:rowOff>
    </xdr:from>
    <xdr:to>
      <xdr:col>4</xdr:col>
      <xdr:colOff>607900</xdr:colOff>
      <xdr:row>4</xdr:row>
      <xdr:rowOff>76200</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rcRect/>
        <a:stretch>
          <a:fillRect/>
        </a:stretch>
      </xdr:blipFill>
      <xdr:spPr>
        <a:xfrm>
          <a:off x="5153076" y="180975"/>
          <a:ext cx="769774" cy="866775"/>
        </a:xfrm>
        <a:prstGeom prst="rect">
          <a:avLst/>
        </a:prstGeom>
        <a:noFill/>
      </xdr:spPr>
    </xdr:pic>
    <xdr:clientData/>
  </xdr:twoCellAnchor>
  <xdr:twoCellAnchor editAs="oneCell">
    <xdr:from>
      <xdr:col>1</xdr:col>
      <xdr:colOff>285750</xdr:colOff>
      <xdr:row>76</xdr:row>
      <xdr:rowOff>126999</xdr:rowOff>
    </xdr:from>
    <xdr:to>
      <xdr:col>1</xdr:col>
      <xdr:colOff>2119314</xdr:colOff>
      <xdr:row>87</xdr:row>
      <xdr:rowOff>79375</xdr:rowOff>
    </xdr:to>
    <xdr:pic>
      <xdr:nvPicPr>
        <xdr:cNvPr id="3" name="Picture 2"/>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ackgroundRemoval t="10000" b="90000" l="10000" r="90000"/>
                  </a14:imgEffect>
                </a14:imgLayer>
              </a14:imgProps>
            </a:ext>
            <a:ext uri="{28A0092B-C50C-407E-A947-70E740481C1C}">
              <a14:useLocalDpi xmlns:a14="http://schemas.microsoft.com/office/drawing/2010/main" val="0"/>
            </a:ext>
          </a:extLst>
        </a:blip>
        <a:stretch>
          <a:fillRect/>
        </a:stretch>
      </xdr:blipFill>
      <xdr:spPr>
        <a:xfrm>
          <a:off x="730250" y="29527499"/>
          <a:ext cx="1833564" cy="2444751"/>
        </a:xfrm>
        <a:prstGeom prst="rect">
          <a:avLst/>
        </a:prstGeom>
      </xdr:spPr>
    </xdr:pic>
    <xdr:clientData/>
  </xdr:twoCellAnchor>
  <xdr:twoCellAnchor editAs="oneCell">
    <xdr:from>
      <xdr:col>2</xdr:col>
      <xdr:colOff>222249</xdr:colOff>
      <xdr:row>78</xdr:row>
      <xdr:rowOff>206374</xdr:rowOff>
    </xdr:from>
    <xdr:to>
      <xdr:col>4</xdr:col>
      <xdr:colOff>285749</xdr:colOff>
      <xdr:row>83</xdr:row>
      <xdr:rowOff>106453</xdr:rowOff>
    </xdr:to>
    <xdr:pic>
      <xdr:nvPicPr>
        <xdr:cNvPr id="4" name="Picture 3"/>
        <xdr:cNvPicPr>
          <a:picLocks noChangeAspect="1"/>
        </xdr:cNvPicPr>
      </xdr:nvPicPr>
      <xdr:blipFill>
        <a:blip xmlns:r="http://schemas.openxmlformats.org/officeDocument/2006/relationships" r:embed="rId4" cstate="print">
          <a:extLst>
            <a:ext uri="{BEBA8EAE-BF5A-486C-A8C5-ECC9F3942E4B}">
              <a14:imgProps xmlns:a14="http://schemas.microsoft.com/office/drawing/2010/main">
                <a14:imgLayer r:embed="rId5">
                  <a14:imgEffect>
                    <a14:backgroundRemoval t="10000" b="90000" l="10000" r="90000"/>
                  </a14:imgEffect>
                </a14:imgLayer>
              </a14:imgProps>
            </a:ext>
            <a:ext uri="{28A0092B-C50C-407E-A947-70E740481C1C}">
              <a14:useLocalDpi xmlns:a14="http://schemas.microsoft.com/office/drawing/2010/main" val="0"/>
            </a:ext>
          </a:extLst>
        </a:blip>
        <a:stretch>
          <a:fillRect/>
        </a:stretch>
      </xdr:blipFill>
      <xdr:spPr>
        <a:xfrm>
          <a:off x="3794124" y="30321249"/>
          <a:ext cx="2428875" cy="884329"/>
        </a:xfrm>
        <a:prstGeom prst="rect">
          <a:avLst/>
        </a:prstGeom>
      </xdr:spPr>
    </xdr:pic>
    <xdr:clientData/>
  </xdr:twoCellAnchor>
  <xdr:twoCellAnchor editAs="oneCell">
    <xdr:from>
      <xdr:col>6</xdr:col>
      <xdr:colOff>238124</xdr:colOff>
      <xdr:row>79</xdr:row>
      <xdr:rowOff>6349</xdr:rowOff>
    </xdr:from>
    <xdr:to>
      <xdr:col>8</xdr:col>
      <xdr:colOff>460374</xdr:colOff>
      <xdr:row>83</xdr:row>
      <xdr:rowOff>131853</xdr:rowOff>
    </xdr:to>
    <xdr:pic>
      <xdr:nvPicPr>
        <xdr:cNvPr id="5" name="Picture 4"/>
        <xdr:cNvPicPr>
          <a:picLocks noChangeAspect="1"/>
        </xdr:cNvPicPr>
      </xdr:nvPicPr>
      <xdr:blipFill>
        <a:blip xmlns:r="http://schemas.openxmlformats.org/officeDocument/2006/relationships" r:embed="rId4" cstate="print">
          <a:extLst>
            <a:ext uri="{BEBA8EAE-BF5A-486C-A8C5-ECC9F3942E4B}">
              <a14:imgProps xmlns:a14="http://schemas.microsoft.com/office/drawing/2010/main">
                <a14:imgLayer r:embed="rId5">
                  <a14:imgEffect>
                    <a14:backgroundRemoval t="10000" b="90000" l="10000" r="90000"/>
                  </a14:imgEffect>
                </a14:imgLayer>
              </a14:imgProps>
            </a:ext>
            <a:ext uri="{28A0092B-C50C-407E-A947-70E740481C1C}">
              <a14:useLocalDpi xmlns:a14="http://schemas.microsoft.com/office/drawing/2010/main" val="0"/>
            </a:ext>
          </a:extLst>
        </a:blip>
        <a:stretch>
          <a:fillRect/>
        </a:stretch>
      </xdr:blipFill>
      <xdr:spPr>
        <a:xfrm>
          <a:off x="8477249" y="30327599"/>
          <a:ext cx="2428875" cy="903379"/>
        </a:xfrm>
        <a:prstGeom prst="rect">
          <a:avLst/>
        </a:prstGeom>
      </xdr:spPr>
    </xdr:pic>
    <xdr:clientData/>
  </xdr:twoCellAnchor>
  <xdr:twoCellAnchor editAs="oneCell">
    <xdr:from>
      <xdr:col>11</xdr:col>
      <xdr:colOff>396875</xdr:colOff>
      <xdr:row>77</xdr:row>
      <xdr:rowOff>174625</xdr:rowOff>
    </xdr:from>
    <xdr:to>
      <xdr:col>11</xdr:col>
      <xdr:colOff>1587500</xdr:colOff>
      <xdr:row>84</xdr:row>
      <xdr:rowOff>146050</xdr:rowOff>
    </xdr:to>
    <xdr:pic>
      <xdr:nvPicPr>
        <xdr:cNvPr id="6" name="Picture 5"/>
        <xdr:cNvPicPr>
          <a:picLocks noChangeAspect="1"/>
        </xdr:cNvPicPr>
      </xdr:nvPicPr>
      <xdr:blipFill>
        <a:blip xmlns:r="http://schemas.openxmlformats.org/officeDocument/2006/relationships" r:embed="rId6">
          <a:extLst>
            <a:ext uri="{BEBA8EAE-BF5A-486C-A8C5-ECC9F3942E4B}">
              <a14:imgProps xmlns:a14="http://schemas.microsoft.com/office/drawing/2010/main">
                <a14:imgLayer r:embed="rId7">
                  <a14:imgEffect>
                    <a14:backgroundRemoval t="10000" b="90000" l="10000" r="90000"/>
                  </a14:imgEffect>
                </a14:imgLayer>
              </a14:imgProps>
            </a:ext>
            <a:ext uri="{28A0092B-C50C-407E-A947-70E740481C1C}">
              <a14:useLocalDpi xmlns:a14="http://schemas.microsoft.com/office/drawing/2010/main" val="0"/>
            </a:ext>
          </a:extLst>
        </a:blip>
        <a:stretch>
          <a:fillRect/>
        </a:stretch>
      </xdr:blipFill>
      <xdr:spPr>
        <a:xfrm>
          <a:off x="14716125" y="29956125"/>
          <a:ext cx="1190625" cy="14954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file:///F:\BOT%20FOR%20DEC.%2017-2022-APPROVED%20BY%20BOARD\APP2022\2022%20PPMP%20POW\PPMP%202022%20(450K)\CMSCE%20Lakewood\RepairImprovement%20of%20Administration%20Building%20at%20JHCSC-CMSE%20Lakewood%20Campus\RepairImprovement%20of%20Administration%20Building%20at%20JHCSC-CMSE%20Lakewood%20Campus.xlsx" TargetMode="External"/><Relationship Id="rId13" Type="http://schemas.openxmlformats.org/officeDocument/2006/relationships/drawing" Target="../drawings/drawing1.xml"/><Relationship Id="rId3" Type="http://schemas.openxmlformats.org/officeDocument/2006/relationships/hyperlink" Target="file:///F:\BOT%20FOR%20DEC.%2017-2022-APPROVED%20BY%20BOARD\APP2022\2022%20PPMP%20POW\PPMP%202022%20(850K)\CMSE%20Lakewood\Repair%20of%20Septic%20Tank%20for%20Bagong%20Lipunan%20Building%20(Mini%20Gym)%20at%20JHCSC%20CMSE%20Campus\Repair%20of%20Septic%20Tank%20for%20Bagong%20Lipunan%20Building%20(Mini%20Gym)%20at%20JHCSC%25" TargetMode="External"/><Relationship Id="rId7" Type="http://schemas.openxmlformats.org/officeDocument/2006/relationships/hyperlink" Target="file:///F:\BOT%20FOR%20DEC.%2017-2022-APPROVED%20BY%20BOARD\APP2022\2022%20PPMP%20POW\PPMP%202022%20(450K)\MAIN\Admin%20Bldg.(Cashier%20Office)\RepairImprovement%20of%20Admin%20Building%20(Cashier%20Office)%20at%20JHCSC%20main%20Campus.xlsx" TargetMode="External"/><Relationship Id="rId12" Type="http://schemas.openxmlformats.org/officeDocument/2006/relationships/printerSettings" Target="../printerSettings/printerSettings1.bin"/><Relationship Id="rId2" Type="http://schemas.openxmlformats.org/officeDocument/2006/relationships/hyperlink" Target="file:///F:\BOT%20FOR%20DEC.%2017-2022-APPROVED%20BY%20BOARD\APP2022\2022%20PPMP%20POW\PPMP%202022%20(450K)\DUMINGAG\Repair%20of%20DSA%20Office%20and%20Student%20center.xlsx" TargetMode="External"/><Relationship Id="rId1" Type="http://schemas.openxmlformats.org/officeDocument/2006/relationships/hyperlink" Target="file:///F:\BOT%20FOR%20DEC.%2017-2022-APPROVED%20BY%20BOARD\APP2022\2022%20PPMP%20POW\PPMP%202022%20(850K)\MAIN\Repainting%20of%20AEC%20Building%20at%20JHCSC%20Main%20Campus\Repainting%20of%20AEC%20Building%20at%20JHCSC%20Main%20Campus.xlsx" TargetMode="External"/><Relationship Id="rId6" Type="http://schemas.openxmlformats.org/officeDocument/2006/relationships/hyperlink" Target="file:///F:\BOT%20FOR%20DEC.%2017-2022-APPROVED%20BY%20BOARD\APP2022\2022%20PPMP%20POW\PPMP%202022%20(850K)\MAIN\Repair,Improvement%20of%201-CL%20SEDP%20Building%20(%20High%20School%20Library)%20at%20JHCSC%20Main%20Campus\POW\Repair,Improvement%20of%201-CL%20SEDP%20Building%20(%20High%20School%20Library)%20at%20JHCSC%20Mai" TargetMode="External"/><Relationship Id="rId11" Type="http://schemas.openxmlformats.org/officeDocument/2006/relationships/hyperlink" Target="file:///F:\BOT%20FOR%20DEC.%2017-2022-APPROVED%20BY%20BOARD\APP2022\2022%20PPMP%20POW\PPMP%202022%20(850K)\Pagadian\RepairRepainting%20%20of%20Ceiling%20and%20Roofing%20of%20HRM%20Lab.%20Building%20at%20JHCSC%20Pagadian%20Annex\RepairRepainting%20%20of%20Ceiling%20and%20Roofing%20of%20HRM%20Lab.%20Building%20at%20JHCSC" TargetMode="External"/><Relationship Id="rId5" Type="http://schemas.openxmlformats.org/officeDocument/2006/relationships/hyperlink" Target="file:///F:\BOT%20FOR%20DEC.%2017-2022-APPROVED%20BY%20BOARD\APP2022\2022%20PPMP%20POW\PPMP%202022%20(850K)\MAIN\Repair,Improvement%20of%20%20IT%20Building%20at%20JHCSC%20Main%20Campus\RepairImprovement%20of%20%20IT%20Building%20at%20JHCSC%20main%20Campus.xlsx" TargetMode="External"/><Relationship Id="rId10" Type="http://schemas.openxmlformats.org/officeDocument/2006/relationships/hyperlink" Target="file:///F:\BOT%20FOR%20DEC.%2017-2022-APPROVED%20BY%20BOARD\APP2022\2022%20PPMP%20POW\PPMP%202022%20(850K)\DUMINGAG\RepairImprovement%20of%20STE%20Building%20at%20JHCSC%20Dumingag%20Campus\RepairImprovement%20of%20STE%20Building%20at%20JHCSC%20Dumingag%20Campus.xlsx" TargetMode="External"/><Relationship Id="rId4" Type="http://schemas.openxmlformats.org/officeDocument/2006/relationships/hyperlink" Target="file:///F:\BOT%20FOR%20DEC.%2017-2022-APPROVED%20BY%20BOARD\APP2022\2022%20PPMP%20POW\PPMP%202022%20(850K)\DUMINGAG\Repair,Improvement%20of%20Kitchen%20-%20Girls%20Dormitory%20at%20JHCSC%20Dumingag%20Campus\Repair,Improvement%20of%20Kitchen%20-%20Girls%20Dormitory%20at%20JHCSC%20Dumingag%20Campus.xlsx" TargetMode="External"/><Relationship Id="rId9" Type="http://schemas.openxmlformats.org/officeDocument/2006/relationships/hyperlink" Target="file:///F:\BOT%20FOR%20DEC.%2017-2022-APPROVED%20BY%20BOARD\APP2022\2022%20PPMP%20POW\PPMP%202022%20(850K)\Pagadian\RepairImprovement%20of%20Education%20Building%20(%20QA%20room)%20at%20JHCSC%20Pagadian%20Annex\RepairImprovement%20of%20Education%20Building%20(%20QA%20room)%20at%20JHCSC%20Pagadian%20Annex.xlsx"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hyperlink" Target="file:///F:\BOT%20FOR%20DEC.%2017-2022-APPROVED%20BY%20BOARD\APP2022\2022%20PPMP%20POW\PPMP%202022%20(450K)\CMSCE%20Lakewood\RepairImprovement%20of%20Administration%20Building%20at%20JHCSC-CMSE%20Lakewood%20Campus\RepairImprovement%20of%20Administration%20Building%20at%20JHCSC-CMSE%20Lakewood%20Campus.xlsx" TargetMode="External"/><Relationship Id="rId3" Type="http://schemas.openxmlformats.org/officeDocument/2006/relationships/hyperlink" Target="file:///F:\BOT%20FOR%20DEC.%2017-2022-APPROVED%20BY%20BOARD\APP2022\2022%20PPMP%20POW\PPMP%202022%20(850K)\CMSE%20Lakewood\Repair%20of%20Septic%20Tank%20for%20Bagong%20Lipunan%20Building%20(Mini%20Gym)%20at%20JHCSC%20CMSE%20Campus\Repair%20of%20Septic%20Tank%20for%20Bagong%20Lipunan%20Building%20(Mini%20Gym)%20at%20JHCSC%20CMSE%20C.xlsx" TargetMode="External"/><Relationship Id="rId7" Type="http://schemas.openxmlformats.org/officeDocument/2006/relationships/hyperlink" Target="file:///F:\BOT%20FOR%20DEC.%2017-2022-APPROVED%20BY%20BOARD\APP2022\2022%20PPMP%20POW\PPMP%202022%20(450K)\MAIN\Admin%20Bldg.(Cashier%20Office)\RepairImprovement%20of%20Admin%20Building%20(Cashier%20Office)%20at%20JHCSC%20main%20Campus.xlsx" TargetMode="External"/><Relationship Id="rId12" Type="http://schemas.openxmlformats.org/officeDocument/2006/relationships/printerSettings" Target="../printerSettings/printerSettings13.bin"/><Relationship Id="rId2" Type="http://schemas.openxmlformats.org/officeDocument/2006/relationships/hyperlink" Target="file:///F:\BOT%20FOR%20DEC.%2017-2022-APPROVED%20BY%20BOARD\APP2022\2022%20PPMP%20POW\PPMP%202022%20(450K)\DUMINGAG\Repair%20of%20DSA%20Office%20and%20Student%20center.xlsx" TargetMode="External"/><Relationship Id="rId1" Type="http://schemas.openxmlformats.org/officeDocument/2006/relationships/hyperlink" Target="file:///F:\BOT%20FOR%20DEC.%2017-2022-APPROVED%20BY%20BOARD\APP2022\2022%20PPMP%20POW\PPMP%202022%20(850K)\MAIN\Repainting%20of%20AEC%20Building%20at%20JHCSC%20Main%20Campus\Repainting%20of%20AEC%20Building%20at%20JHCSC%20Main%20Campus.xlsx" TargetMode="External"/><Relationship Id="rId6" Type="http://schemas.openxmlformats.org/officeDocument/2006/relationships/hyperlink" Target="file:///F:\BOT%20FOR%20DEC.%2017-2022-APPROVED%20BY%20BOARD\APP2022\2022%20PPMP%20POW\PPMP%202022%20(850K)\MAIN\Repair,Improvement%20of%201-CL%20SEDP%20Building%20(%20High%20School%20Library)%20at%20JHCSC%20Main%20Campus\Repair,Improvement%20of%201-CL%20SEDP%20Buildin.xlsx" TargetMode="External"/><Relationship Id="rId11" Type="http://schemas.openxmlformats.org/officeDocument/2006/relationships/hyperlink" Target="file://F:\BOT%20FOR%20DEC.%2017-2022-APPROVED%20BY%20BOARD\APP2022\2022%20PPMP%20POW\PPMP%202022%20(850K)\Pagadian\RepairRepainting%20%20of%20Ceiling%20and%20Roofing%20of%20HRM%20Lab.%20Building%20at%20JHCSC%20Pagadian%20Annex\RepairRepainting%20%20of%20Ceiling%20and%20Roofing%20of%20HRM%20Lab.%20Building%20at%20JHCSC%20Pagadian%20Annex.xlsx" TargetMode="External"/><Relationship Id="rId5" Type="http://schemas.openxmlformats.org/officeDocument/2006/relationships/hyperlink" Target="file:///F:\BOT%20FOR%20DEC.%2017-2022-APPROVED%20BY%20BOARD\APP2022\2022%20PPMP%20POW\PPMP%202022%20(850K)\MAIN\Repair,Improvement%20of%20%20IT%20Building%20at%20JHCSC%20Main%20Campus\RepairImprovement%20of%20%20IT%20Building%20at%20JHCSC%20main%20Campus.xlsx" TargetMode="External"/><Relationship Id="rId10" Type="http://schemas.openxmlformats.org/officeDocument/2006/relationships/hyperlink" Target="file:///F:\BOT%20FOR%20DEC.%2017-2022-APPROVED%20BY%20BOARD\APP2022\2022%20PPMP%20POW\PPMP%202022%20(850K)\DUMINGAG\RepairImprovement%20of%20STE%20Building%20at%20JHCSC%20Dumingag%20Campus\RepairImprovement%20of%20STE%20Building%20at%20JHCSC%20Dumingag%20Campus.xlsx" TargetMode="External"/><Relationship Id="rId4" Type="http://schemas.openxmlformats.org/officeDocument/2006/relationships/hyperlink" Target="file:///F:\BOT%20FOR%20DEC.%2017-2022-APPROVED%20BY%20BOARD\APP2022\2022%20PPMP%20POW\PPMP%202022%20(850K)\DUMINGAG\Repair,Improvement%20of%20Kitchen%20-%20Girls%20Dormitory%20at%20JHCSC%20Dumingag%20Campus\Repair,Improvement%20of%20Kitchen%20-%20Girls%20Dormitory%20at%20JHCSC%20Dumingag%20Campus.xlsx" TargetMode="External"/><Relationship Id="rId9" Type="http://schemas.openxmlformats.org/officeDocument/2006/relationships/hyperlink" Target="file:///F:\BOT%20FOR%20DEC.%2017-2022-APPROVED%20BY%20BOARD\APP2022\2022%20PPMP%20POW\PPMP%202022%20(850K)\Pagadian\RepairImprovement%20of%20Education%20Building%20(%20QA%20room)%20at%20JHCSC%20Pagadian%20Annex\RepairImprovement%20of%20Education%20Building%20(%20QA%20room)%20at%20JHCSC%20Pagadian%20Annex.xlsx"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33"/>
  <sheetViews>
    <sheetView tabSelected="1" topLeftCell="A47" zoomScale="60" zoomScaleNormal="60" workbookViewId="0">
      <selection activeCell="G101" sqref="G101"/>
    </sheetView>
  </sheetViews>
  <sheetFormatPr defaultColWidth="9.140625" defaultRowHeight="15" x14ac:dyDescent="0.25"/>
  <cols>
    <col min="1" max="1" width="6.7109375" style="15" customWidth="1"/>
    <col min="2" max="2" width="46.85546875" style="15" customWidth="1"/>
    <col min="3" max="3" width="21.28515625" style="142" customWidth="1"/>
    <col min="4" max="4" width="14.28515625" style="142" customWidth="1"/>
    <col min="5" max="5" width="17.140625" style="15" customWidth="1"/>
    <col min="6" max="6" width="17.42578125" style="15" customWidth="1"/>
    <col min="7" max="7" width="17" style="15" customWidth="1"/>
    <col min="8" max="8" width="16.28515625" style="15" customWidth="1"/>
    <col min="9" max="9" width="10.85546875" style="15" customWidth="1"/>
    <col min="10" max="10" width="22.28515625" style="15" customWidth="1"/>
    <col min="11" max="11" width="24.85546875" style="15" bestFit="1" customWidth="1"/>
    <col min="12" max="12" width="25.140625" style="15" bestFit="1" customWidth="1"/>
    <col min="13" max="13" width="31.7109375" style="15" customWidth="1"/>
    <col min="14" max="16384" width="9.140625" style="15"/>
  </cols>
  <sheetData>
    <row r="1" spans="1:13" ht="31.15" customHeight="1" x14ac:dyDescent="0.35">
      <c r="A1" s="195" t="s">
        <v>492</v>
      </c>
      <c r="B1" s="196"/>
      <c r="C1" s="196"/>
      <c r="D1" s="196"/>
      <c r="E1" s="196"/>
      <c r="F1" s="196"/>
      <c r="G1" s="196"/>
      <c r="H1" s="196"/>
      <c r="I1" s="196"/>
      <c r="J1" s="196"/>
      <c r="K1" s="196"/>
      <c r="L1" s="196"/>
      <c r="M1" s="197"/>
    </row>
    <row r="2" spans="1:13" x14ac:dyDescent="0.25">
      <c r="A2" s="198" t="s">
        <v>493</v>
      </c>
      <c r="B2" s="190"/>
      <c r="C2" s="190"/>
      <c r="D2" s="190"/>
      <c r="E2" s="190"/>
      <c r="F2" s="190"/>
      <c r="G2" s="190"/>
      <c r="H2" s="190"/>
      <c r="I2" s="190"/>
      <c r="J2" s="190"/>
      <c r="K2" s="190"/>
      <c r="L2" s="190"/>
      <c r="M2" s="191"/>
    </row>
    <row r="3" spans="1:13" x14ac:dyDescent="0.25">
      <c r="A3" s="198" t="s">
        <v>494</v>
      </c>
      <c r="B3" s="190"/>
      <c r="C3" s="190"/>
      <c r="D3" s="190"/>
      <c r="E3" s="190"/>
      <c r="F3" s="190"/>
      <c r="G3" s="190"/>
      <c r="H3" s="190"/>
      <c r="I3" s="190"/>
      <c r="J3" s="190"/>
      <c r="K3" s="190"/>
      <c r="L3" s="190"/>
      <c r="M3" s="191"/>
    </row>
    <row r="4" spans="1:13" x14ac:dyDescent="0.25">
      <c r="A4" s="198" t="s">
        <v>495</v>
      </c>
      <c r="B4" s="190"/>
      <c r="C4" s="190"/>
      <c r="D4" s="190"/>
      <c r="E4" s="190"/>
      <c r="F4" s="190"/>
      <c r="G4" s="190"/>
      <c r="H4" s="190"/>
      <c r="I4" s="190"/>
      <c r="J4" s="190"/>
      <c r="K4" s="190"/>
      <c r="L4" s="190"/>
      <c r="M4" s="191"/>
    </row>
    <row r="5" spans="1:13" x14ac:dyDescent="0.25">
      <c r="A5" s="16"/>
      <c r="B5" s="17"/>
      <c r="C5" s="18"/>
      <c r="D5" s="18"/>
      <c r="E5" s="17"/>
      <c r="F5" s="17"/>
      <c r="G5" s="17"/>
      <c r="H5" s="17"/>
      <c r="I5" s="17"/>
      <c r="J5" s="17"/>
      <c r="K5" s="17"/>
      <c r="L5" s="17"/>
      <c r="M5" s="19"/>
    </row>
    <row r="6" spans="1:13" ht="23.25" x14ac:dyDescent="0.35">
      <c r="A6" s="192" t="s">
        <v>858</v>
      </c>
      <c r="B6" s="193"/>
      <c r="C6" s="193"/>
      <c r="D6" s="193"/>
      <c r="E6" s="193"/>
      <c r="F6" s="193"/>
      <c r="G6" s="193"/>
      <c r="H6" s="193"/>
      <c r="I6" s="193"/>
      <c r="J6" s="193"/>
      <c r="K6" s="193"/>
      <c r="L6" s="193"/>
      <c r="M6" s="194"/>
    </row>
    <row r="7" spans="1:13" ht="23.25" x14ac:dyDescent="0.35">
      <c r="A7" s="192" t="s">
        <v>496</v>
      </c>
      <c r="B7" s="193"/>
      <c r="C7" s="193"/>
      <c r="D7" s="193"/>
      <c r="E7" s="193"/>
      <c r="F7" s="193"/>
      <c r="G7" s="193"/>
      <c r="H7" s="193"/>
      <c r="I7" s="193"/>
      <c r="J7" s="193"/>
      <c r="K7" s="193"/>
      <c r="L7" s="193"/>
      <c r="M7" s="194"/>
    </row>
    <row r="8" spans="1:13" ht="5.25" customHeight="1" x14ac:dyDescent="0.25">
      <c r="A8" s="20"/>
      <c r="B8" s="21"/>
      <c r="C8" s="22"/>
      <c r="D8" s="22"/>
      <c r="E8" s="21"/>
      <c r="F8" s="21"/>
      <c r="G8" s="21"/>
      <c r="H8" s="21"/>
      <c r="I8" s="21"/>
      <c r="J8" s="21"/>
      <c r="K8" s="21"/>
      <c r="L8" s="21"/>
      <c r="M8" s="23"/>
    </row>
    <row r="9" spans="1:13" ht="38.25" customHeight="1" x14ac:dyDescent="0.25">
      <c r="A9" s="181"/>
      <c r="B9" s="182" t="s">
        <v>497</v>
      </c>
      <c r="C9" s="184" t="s">
        <v>498</v>
      </c>
      <c r="D9" s="184" t="s">
        <v>499</v>
      </c>
      <c r="E9" s="186" t="s">
        <v>500</v>
      </c>
      <c r="F9" s="187"/>
      <c r="G9" s="187"/>
      <c r="H9" s="182"/>
      <c r="I9" s="188" t="s">
        <v>501</v>
      </c>
      <c r="J9" s="181" t="s">
        <v>502</v>
      </c>
      <c r="K9" s="181"/>
      <c r="L9" s="181"/>
      <c r="M9" s="184" t="s">
        <v>503</v>
      </c>
    </row>
    <row r="10" spans="1:13" s="27" customFormat="1" ht="30" customHeight="1" x14ac:dyDescent="0.25">
      <c r="A10" s="181"/>
      <c r="B10" s="183"/>
      <c r="C10" s="185"/>
      <c r="D10" s="185"/>
      <c r="E10" s="24" t="s">
        <v>504</v>
      </c>
      <c r="F10" s="24" t="s">
        <v>505</v>
      </c>
      <c r="G10" s="24" t="s">
        <v>506</v>
      </c>
      <c r="H10" s="24" t="s">
        <v>507</v>
      </c>
      <c r="I10" s="189"/>
      <c r="J10" s="25" t="s">
        <v>2</v>
      </c>
      <c r="K10" s="26" t="s">
        <v>508</v>
      </c>
      <c r="L10" s="25" t="s">
        <v>509</v>
      </c>
      <c r="M10" s="185"/>
    </row>
    <row r="11" spans="1:13" ht="15.75" x14ac:dyDescent="0.25">
      <c r="A11" s="153" t="s">
        <v>510</v>
      </c>
      <c r="B11" s="147"/>
      <c r="C11" s="148"/>
      <c r="D11" s="148"/>
      <c r="E11" s="149"/>
      <c r="F11" s="149"/>
      <c r="G11" s="149"/>
      <c r="H11" s="149"/>
      <c r="I11" s="149"/>
      <c r="J11" s="150"/>
      <c r="K11" s="154">
        <f>J12+J14</f>
        <v>7440786.3799999999</v>
      </c>
      <c r="L11" s="151"/>
      <c r="M11" s="152"/>
    </row>
    <row r="12" spans="1:13" s="35" customFormat="1" ht="15.75" x14ac:dyDescent="0.25">
      <c r="A12" s="28" t="s">
        <v>511</v>
      </c>
      <c r="B12" s="29"/>
      <c r="C12" s="30"/>
      <c r="D12" s="30"/>
      <c r="E12" s="31"/>
      <c r="F12" s="31"/>
      <c r="G12" s="31"/>
      <c r="H12" s="31"/>
      <c r="I12" s="29"/>
      <c r="J12" s="156">
        <f>J13</f>
        <v>3857107</v>
      </c>
      <c r="K12" s="32">
        <f>K13</f>
        <v>3857107</v>
      </c>
      <c r="L12" s="33"/>
      <c r="M12" s="34"/>
    </row>
    <row r="13" spans="1:13" s="44" customFormat="1" ht="44.25" customHeight="1" x14ac:dyDescent="0.25">
      <c r="A13" s="36">
        <v>1</v>
      </c>
      <c r="B13" s="37" t="s">
        <v>512</v>
      </c>
      <c r="C13" s="38" t="s">
        <v>513</v>
      </c>
      <c r="D13" s="39" t="s">
        <v>595</v>
      </c>
      <c r="E13" s="40">
        <v>44562</v>
      </c>
      <c r="F13" s="40">
        <v>44562</v>
      </c>
      <c r="G13" s="40">
        <v>44593</v>
      </c>
      <c r="H13" s="40">
        <v>44593</v>
      </c>
      <c r="I13" s="36">
        <v>101</v>
      </c>
      <c r="J13" s="41">
        <v>3857107</v>
      </c>
      <c r="K13" s="41">
        <f>J13</f>
        <v>3857107</v>
      </c>
      <c r="L13" s="42"/>
      <c r="M13" s="43" t="s">
        <v>514</v>
      </c>
    </row>
    <row r="14" spans="1:13" s="27" customFormat="1" ht="15.75" x14ac:dyDescent="0.25">
      <c r="A14" s="28" t="s">
        <v>515</v>
      </c>
      <c r="B14" s="29"/>
      <c r="C14" s="30"/>
      <c r="D14" s="30"/>
      <c r="E14" s="31"/>
      <c r="F14" s="31"/>
      <c r="G14" s="31"/>
      <c r="H14" s="31"/>
      <c r="I14" s="29"/>
      <c r="J14" s="156">
        <f>J15</f>
        <v>3583679.38</v>
      </c>
      <c r="K14" s="46">
        <f>K15</f>
        <v>3583679.38</v>
      </c>
      <c r="L14" s="33"/>
      <c r="M14" s="34"/>
    </row>
    <row r="15" spans="1:13" s="44" customFormat="1" ht="46.5" customHeight="1" x14ac:dyDescent="0.25">
      <c r="A15" s="36">
        <v>1</v>
      </c>
      <c r="B15" s="47" t="s">
        <v>516</v>
      </c>
      <c r="C15" s="38" t="s">
        <v>513</v>
      </c>
      <c r="D15" s="39" t="s">
        <v>595</v>
      </c>
      <c r="E15" s="40">
        <v>44562</v>
      </c>
      <c r="F15" s="40">
        <v>44562</v>
      </c>
      <c r="G15" s="40">
        <v>44593</v>
      </c>
      <c r="H15" s="40">
        <v>44593</v>
      </c>
      <c r="I15" s="36">
        <v>101</v>
      </c>
      <c r="J15" s="41">
        <f>2047611.34+1536068.04</f>
        <v>3583679.38</v>
      </c>
      <c r="K15" s="41">
        <f>J15</f>
        <v>3583679.38</v>
      </c>
      <c r="L15" s="42"/>
      <c r="M15" s="43" t="s">
        <v>517</v>
      </c>
    </row>
    <row r="16" spans="1:13" ht="15.75" x14ac:dyDescent="0.25">
      <c r="A16" s="153" t="s">
        <v>518</v>
      </c>
      <c r="B16" s="147"/>
      <c r="C16" s="148"/>
      <c r="D16" s="148"/>
      <c r="E16" s="149"/>
      <c r="F16" s="149"/>
      <c r="G16" s="149"/>
      <c r="H16" s="149"/>
      <c r="I16" s="149"/>
      <c r="J16" s="150"/>
      <c r="K16" s="154">
        <f>J17+J19+J21+J23+J37+J41+J47+J49+J51+J53+J55+J57+J59+J61+J63+J39</f>
        <v>14947434.399999999</v>
      </c>
      <c r="L16" s="151"/>
      <c r="M16" s="152"/>
    </row>
    <row r="17" spans="1:13" s="27" customFormat="1" ht="15.75" x14ac:dyDescent="0.25">
      <c r="A17" s="48" t="s">
        <v>519</v>
      </c>
      <c r="B17" s="49"/>
      <c r="C17" s="50"/>
      <c r="D17" s="50"/>
      <c r="E17" s="51"/>
      <c r="F17" s="51"/>
      <c r="G17" s="51"/>
      <c r="H17" s="51"/>
      <c r="I17" s="52"/>
      <c r="J17" s="158">
        <v>120000</v>
      </c>
      <c r="K17" s="53">
        <v>120000</v>
      </c>
      <c r="L17" s="52"/>
      <c r="M17" s="54"/>
    </row>
    <row r="18" spans="1:13" s="27" customFormat="1" ht="28.15" customHeight="1" x14ac:dyDescent="0.25">
      <c r="A18" s="55"/>
      <c r="B18" s="56" t="s">
        <v>520</v>
      </c>
      <c r="C18" s="57" t="s">
        <v>513</v>
      </c>
      <c r="D18" s="58" t="s">
        <v>521</v>
      </c>
      <c r="E18" s="55" t="s">
        <v>522</v>
      </c>
      <c r="F18" s="55" t="s">
        <v>522</v>
      </c>
      <c r="G18" s="55" t="s">
        <v>522</v>
      </c>
      <c r="H18" s="55" t="s">
        <v>522</v>
      </c>
      <c r="I18" s="55">
        <v>101</v>
      </c>
      <c r="J18" s="59">
        <v>120000</v>
      </c>
      <c r="K18" s="59">
        <v>120000</v>
      </c>
      <c r="L18" s="45"/>
      <c r="M18" s="43" t="s">
        <v>523</v>
      </c>
    </row>
    <row r="19" spans="1:13" s="27" customFormat="1" ht="15.75" x14ac:dyDescent="0.25">
      <c r="A19" s="48" t="s">
        <v>524</v>
      </c>
      <c r="B19" s="60"/>
      <c r="C19" s="61"/>
      <c r="D19" s="61"/>
      <c r="E19" s="62"/>
      <c r="F19" s="62"/>
      <c r="G19" s="62"/>
      <c r="H19" s="62"/>
      <c r="I19" s="63"/>
      <c r="J19" s="158">
        <f>J20</f>
        <v>358000</v>
      </c>
      <c r="K19" s="64">
        <f>K20</f>
        <v>358000</v>
      </c>
      <c r="L19" s="63"/>
      <c r="M19" s="65"/>
    </row>
    <row r="20" spans="1:13" s="27" customFormat="1" ht="27.6" customHeight="1" x14ac:dyDescent="0.25">
      <c r="A20" s="55"/>
      <c r="B20" s="56" t="s">
        <v>525</v>
      </c>
      <c r="C20" s="57" t="s">
        <v>57</v>
      </c>
      <c r="D20" s="58" t="s">
        <v>521</v>
      </c>
      <c r="E20" s="55" t="s">
        <v>522</v>
      </c>
      <c r="F20" s="55" t="s">
        <v>522</v>
      </c>
      <c r="G20" s="55" t="s">
        <v>522</v>
      </c>
      <c r="H20" s="55" t="s">
        <v>522</v>
      </c>
      <c r="I20" s="55">
        <v>101</v>
      </c>
      <c r="J20" s="66">
        <v>358000</v>
      </c>
      <c r="K20" s="66">
        <v>358000</v>
      </c>
      <c r="L20" s="45"/>
      <c r="M20" s="43" t="s">
        <v>526</v>
      </c>
    </row>
    <row r="21" spans="1:13" s="27" customFormat="1" ht="15.75" x14ac:dyDescent="0.25">
      <c r="A21" s="48" t="s">
        <v>527</v>
      </c>
      <c r="B21" s="49"/>
      <c r="C21" s="50"/>
      <c r="D21" s="50"/>
      <c r="E21" s="51"/>
      <c r="F21" s="51"/>
      <c r="G21" s="51"/>
      <c r="H21" s="51"/>
      <c r="I21" s="52"/>
      <c r="J21" s="158">
        <v>30000</v>
      </c>
      <c r="K21" s="53">
        <v>30000</v>
      </c>
      <c r="L21" s="52"/>
      <c r="M21" s="54"/>
    </row>
    <row r="22" spans="1:13" s="27" customFormat="1" ht="27" customHeight="1" x14ac:dyDescent="0.25">
      <c r="A22" s="55"/>
      <c r="B22" s="56" t="s">
        <v>528</v>
      </c>
      <c r="C22" s="57" t="s">
        <v>529</v>
      </c>
      <c r="D22" s="58" t="s">
        <v>521</v>
      </c>
      <c r="E22" s="67">
        <v>44835</v>
      </c>
      <c r="F22" s="67">
        <v>44835</v>
      </c>
      <c r="G22" s="67">
        <v>44835</v>
      </c>
      <c r="H22" s="67">
        <v>44835</v>
      </c>
      <c r="I22" s="55">
        <v>101</v>
      </c>
      <c r="J22" s="59">
        <v>30000</v>
      </c>
      <c r="K22" s="59">
        <v>30000</v>
      </c>
      <c r="L22" s="45"/>
      <c r="M22" s="43" t="s">
        <v>530</v>
      </c>
    </row>
    <row r="23" spans="1:13" s="27" customFormat="1" ht="15.75" x14ac:dyDescent="0.25">
      <c r="A23" s="48" t="s">
        <v>531</v>
      </c>
      <c r="B23" s="68"/>
      <c r="C23" s="62"/>
      <c r="D23" s="61"/>
      <c r="E23" s="62"/>
      <c r="F23" s="62"/>
      <c r="G23" s="62"/>
      <c r="H23" s="62"/>
      <c r="I23" s="63"/>
      <c r="J23" s="158">
        <v>1489153.68</v>
      </c>
      <c r="K23" s="53">
        <f>J23</f>
        <v>1489153.68</v>
      </c>
      <c r="L23" s="63"/>
      <c r="M23" s="69"/>
    </row>
    <row r="24" spans="1:13" s="27" customFormat="1" ht="30" x14ac:dyDescent="0.25">
      <c r="A24" s="55" t="s">
        <v>582</v>
      </c>
      <c r="B24" s="163" t="s">
        <v>429</v>
      </c>
      <c r="C24" s="57" t="s">
        <v>529</v>
      </c>
      <c r="D24" s="58" t="s">
        <v>521</v>
      </c>
      <c r="E24" s="67">
        <v>44652</v>
      </c>
      <c r="F24" s="67">
        <v>44682</v>
      </c>
      <c r="G24" s="67">
        <v>44682</v>
      </c>
      <c r="H24" s="67">
        <v>44682</v>
      </c>
      <c r="I24" s="55">
        <v>101</v>
      </c>
      <c r="J24" s="59">
        <v>100000</v>
      </c>
      <c r="K24" s="59">
        <f>J24</f>
        <v>100000</v>
      </c>
      <c r="L24" s="45"/>
      <c r="M24" s="165" t="str">
        <f>B24</f>
        <v>Repainting of AEC Building at JHCSC Main Campus</v>
      </c>
    </row>
    <row r="25" spans="1:13" s="27" customFormat="1" ht="53.25" customHeight="1" x14ac:dyDescent="0.25">
      <c r="A25" s="55" t="s">
        <v>583</v>
      </c>
      <c r="B25" s="163" t="s">
        <v>430</v>
      </c>
      <c r="C25" s="57" t="s">
        <v>535</v>
      </c>
      <c r="D25" s="58" t="s">
        <v>521</v>
      </c>
      <c r="E25" s="67">
        <v>44562</v>
      </c>
      <c r="F25" s="67">
        <v>44593</v>
      </c>
      <c r="G25" s="67">
        <v>44593</v>
      </c>
      <c r="H25" s="67">
        <v>44593</v>
      </c>
      <c r="I25" s="55">
        <v>101</v>
      </c>
      <c r="J25" s="59">
        <v>100000</v>
      </c>
      <c r="K25" s="59">
        <f t="shared" ref="K25:K33" si="0">J25</f>
        <v>100000</v>
      </c>
      <c r="L25" s="45"/>
      <c r="M25" s="165" t="str">
        <f t="shared" ref="M25:M33" si="1">B25</f>
        <v xml:space="preserve">Repair of DSA Office and Student Center at JHCSC Dumingag Campus
</v>
      </c>
    </row>
    <row r="26" spans="1:13" s="27" customFormat="1" ht="69" customHeight="1" x14ac:dyDescent="0.25">
      <c r="A26" s="55" t="s">
        <v>584</v>
      </c>
      <c r="B26" s="163" t="s">
        <v>431</v>
      </c>
      <c r="C26" s="57" t="s">
        <v>529</v>
      </c>
      <c r="D26" s="58" t="s">
        <v>521</v>
      </c>
      <c r="E26" s="67">
        <v>44743</v>
      </c>
      <c r="F26" s="67">
        <v>44774</v>
      </c>
      <c r="G26" s="67">
        <v>44774</v>
      </c>
      <c r="H26" s="67">
        <v>44774</v>
      </c>
      <c r="I26" s="55">
        <v>101</v>
      </c>
      <c r="J26" s="59">
        <v>50000</v>
      </c>
      <c r="K26" s="59">
        <f t="shared" si="0"/>
        <v>50000</v>
      </c>
      <c r="L26" s="45"/>
      <c r="M26" s="165" t="str">
        <f t="shared" si="1"/>
        <v xml:space="preserve">Repair of Septic Tank for Bagong Lipunan Building (Mini Gym) at JHCSC CMSE Campus
</v>
      </c>
    </row>
    <row r="27" spans="1:13" s="27" customFormat="1" ht="58.5" customHeight="1" x14ac:dyDescent="0.25">
      <c r="A27" s="55" t="s">
        <v>585</v>
      </c>
      <c r="B27" s="163" t="s">
        <v>432</v>
      </c>
      <c r="C27" s="57" t="s">
        <v>529</v>
      </c>
      <c r="D27" s="58" t="s">
        <v>521</v>
      </c>
      <c r="E27" s="67">
        <v>44652</v>
      </c>
      <c r="F27" s="67">
        <v>44682</v>
      </c>
      <c r="G27" s="67">
        <v>44682</v>
      </c>
      <c r="H27" s="67">
        <v>44682</v>
      </c>
      <c r="I27" s="55">
        <v>101</v>
      </c>
      <c r="J27" s="59">
        <v>100000</v>
      </c>
      <c r="K27" s="59">
        <f t="shared" si="0"/>
        <v>100000</v>
      </c>
      <c r="L27" s="45"/>
      <c r="M27" s="165" t="str">
        <f t="shared" si="1"/>
        <v>Repair,Improvement of Kitchen - Girls Dormitory at JHCSC Dumingag Campus</v>
      </c>
    </row>
    <row r="28" spans="1:13" s="27" customFormat="1" ht="48.75" customHeight="1" x14ac:dyDescent="0.25">
      <c r="A28" s="55" t="s">
        <v>586</v>
      </c>
      <c r="B28" s="163" t="s">
        <v>433</v>
      </c>
      <c r="C28" s="57" t="s">
        <v>529</v>
      </c>
      <c r="D28" s="58" t="s">
        <v>521</v>
      </c>
      <c r="E28" s="67">
        <v>44652</v>
      </c>
      <c r="F28" s="67">
        <v>44682</v>
      </c>
      <c r="G28" s="67">
        <v>44682</v>
      </c>
      <c r="H28" s="67">
        <v>44682</v>
      </c>
      <c r="I28" s="55">
        <v>101</v>
      </c>
      <c r="J28" s="59">
        <v>65000</v>
      </c>
      <c r="K28" s="59">
        <f t="shared" si="0"/>
        <v>65000</v>
      </c>
      <c r="L28" s="45"/>
      <c r="M28" s="165" t="str">
        <f t="shared" si="1"/>
        <v>Repair/Improvement of  IT Building at JHCSC main Campus</v>
      </c>
    </row>
    <row r="29" spans="1:13" s="27" customFormat="1" ht="62.25" customHeight="1" x14ac:dyDescent="0.25">
      <c r="A29" s="55" t="s">
        <v>587</v>
      </c>
      <c r="B29" s="163" t="s">
        <v>434</v>
      </c>
      <c r="C29" s="57" t="s">
        <v>529</v>
      </c>
      <c r="D29" s="58" t="s">
        <v>521</v>
      </c>
      <c r="E29" s="67">
        <v>44562</v>
      </c>
      <c r="F29" s="67">
        <v>44593</v>
      </c>
      <c r="G29" s="67">
        <v>44593</v>
      </c>
      <c r="H29" s="67">
        <v>44593</v>
      </c>
      <c r="I29" s="55">
        <v>101</v>
      </c>
      <c r="J29" s="59">
        <v>200000</v>
      </c>
      <c r="K29" s="59">
        <f t="shared" si="0"/>
        <v>200000</v>
      </c>
      <c r="L29" s="45"/>
      <c r="M29" s="165" t="str">
        <f t="shared" si="1"/>
        <v xml:space="preserve">Repair/Improvement of 1-CL SEDP Building ( High School Library) at JHCSC Main Campus
</v>
      </c>
    </row>
    <row r="30" spans="1:13" s="27" customFormat="1" ht="51.75" customHeight="1" x14ac:dyDescent="0.25">
      <c r="A30" s="55" t="s">
        <v>588</v>
      </c>
      <c r="B30" s="163" t="s">
        <v>435</v>
      </c>
      <c r="C30" s="57" t="s">
        <v>535</v>
      </c>
      <c r="D30" s="58" t="s">
        <v>521</v>
      </c>
      <c r="E30" s="67">
        <v>44562</v>
      </c>
      <c r="F30" s="67">
        <v>44593</v>
      </c>
      <c r="G30" s="67">
        <v>44593</v>
      </c>
      <c r="H30" s="67">
        <v>44593</v>
      </c>
      <c r="I30" s="55">
        <v>101</v>
      </c>
      <c r="J30" s="59">
        <v>205000</v>
      </c>
      <c r="K30" s="59">
        <f t="shared" si="0"/>
        <v>205000</v>
      </c>
      <c r="L30" s="45"/>
      <c r="M30" s="165" t="str">
        <f t="shared" si="1"/>
        <v>Repair/Improvement of Admin Building (Cashier Office) at JHCSC main Campus</v>
      </c>
    </row>
    <row r="31" spans="1:13" s="27" customFormat="1" ht="33" customHeight="1" x14ac:dyDescent="0.25">
      <c r="A31" s="55" t="s">
        <v>589</v>
      </c>
      <c r="B31" s="163" t="s">
        <v>436</v>
      </c>
      <c r="C31" s="57" t="s">
        <v>535</v>
      </c>
      <c r="D31" s="58" t="s">
        <v>521</v>
      </c>
      <c r="E31" s="67">
        <v>44562</v>
      </c>
      <c r="F31" s="67">
        <v>44593</v>
      </c>
      <c r="G31" s="67">
        <v>44593</v>
      </c>
      <c r="H31" s="67">
        <v>44593</v>
      </c>
      <c r="I31" s="55">
        <v>101</v>
      </c>
      <c r="J31" s="59">
        <v>145000</v>
      </c>
      <c r="K31" s="59">
        <f t="shared" si="0"/>
        <v>145000</v>
      </c>
      <c r="L31" s="45"/>
      <c r="M31" s="165" t="str">
        <f t="shared" si="1"/>
        <v>Repair/Improvement of Administration Building at JHCSC-CMSE Poblacion Lakewood Campus</v>
      </c>
    </row>
    <row r="32" spans="1:13" s="27" customFormat="1" ht="45" x14ac:dyDescent="0.25">
      <c r="A32" s="55" t="s">
        <v>590</v>
      </c>
      <c r="B32" s="163" t="s">
        <v>437</v>
      </c>
      <c r="C32" s="57" t="s">
        <v>529</v>
      </c>
      <c r="D32" s="58" t="s">
        <v>521</v>
      </c>
      <c r="E32" s="67">
        <v>44562</v>
      </c>
      <c r="F32" s="67">
        <v>44593</v>
      </c>
      <c r="G32" s="67">
        <v>44593</v>
      </c>
      <c r="H32" s="67">
        <v>44593</v>
      </c>
      <c r="I32" s="55">
        <v>101</v>
      </c>
      <c r="J32" s="59">
        <v>170000</v>
      </c>
      <c r="K32" s="59">
        <f t="shared" si="0"/>
        <v>170000</v>
      </c>
      <c r="L32" s="45"/>
      <c r="M32" s="165" t="str">
        <f t="shared" si="1"/>
        <v>Repair/Improvement of Education Building (QA room) at JHCSC Pagadian Annex</v>
      </c>
    </row>
    <row r="33" spans="1:13" s="27" customFormat="1" ht="45.75" customHeight="1" x14ac:dyDescent="0.25">
      <c r="A33" s="55" t="s">
        <v>591</v>
      </c>
      <c r="B33" s="163" t="s">
        <v>438</v>
      </c>
      <c r="C33" s="57" t="s">
        <v>529</v>
      </c>
      <c r="D33" s="58" t="s">
        <v>521</v>
      </c>
      <c r="E33" s="67">
        <v>44562</v>
      </c>
      <c r="F33" s="67">
        <v>44593</v>
      </c>
      <c r="G33" s="67">
        <v>44593</v>
      </c>
      <c r="H33" s="67">
        <v>44593</v>
      </c>
      <c r="I33" s="55">
        <v>101</v>
      </c>
      <c r="J33" s="59">
        <v>100000</v>
      </c>
      <c r="K33" s="59">
        <f t="shared" si="0"/>
        <v>100000</v>
      </c>
      <c r="L33" s="45"/>
      <c r="M33" s="165" t="str">
        <f t="shared" si="1"/>
        <v>Repair/Improvement of STE Building at JHCSC Dumingag Campus</v>
      </c>
    </row>
    <row r="34" spans="1:13" s="27" customFormat="1" ht="45.75" customHeight="1" x14ac:dyDescent="0.25">
      <c r="A34" s="55" t="s">
        <v>592</v>
      </c>
      <c r="B34" s="163" t="s">
        <v>439</v>
      </c>
      <c r="C34" s="57" t="s">
        <v>529</v>
      </c>
      <c r="D34" s="58" t="s">
        <v>521</v>
      </c>
      <c r="E34" s="67">
        <v>44652</v>
      </c>
      <c r="F34" s="67">
        <v>44682</v>
      </c>
      <c r="G34" s="67">
        <v>44682</v>
      </c>
      <c r="H34" s="67">
        <v>44682</v>
      </c>
      <c r="I34" s="55">
        <v>101</v>
      </c>
      <c r="J34" s="59">
        <v>65000</v>
      </c>
      <c r="K34" s="59">
        <f t="shared" ref="K34" si="2">J34</f>
        <v>65000</v>
      </c>
      <c r="L34" s="45"/>
      <c r="M34" s="165" t="str">
        <f t="shared" ref="M34" si="3">B34</f>
        <v>Repair/Repainting  of Ceiling and Roofing of HRM Lab. Building at JHCSC Pagadian Annex</v>
      </c>
    </row>
    <row r="35" spans="1:13" s="27" customFormat="1" ht="51.75" customHeight="1" x14ac:dyDescent="0.25">
      <c r="A35" s="55" t="s">
        <v>609</v>
      </c>
      <c r="B35" s="163" t="s">
        <v>611</v>
      </c>
      <c r="C35" s="57" t="s">
        <v>529</v>
      </c>
      <c r="D35" s="58" t="s">
        <v>521</v>
      </c>
      <c r="E35" s="67">
        <v>44652</v>
      </c>
      <c r="F35" s="67">
        <v>44682</v>
      </c>
      <c r="G35" s="67">
        <v>44682</v>
      </c>
      <c r="H35" s="67">
        <v>44682</v>
      </c>
      <c r="I35" s="55">
        <v>101</v>
      </c>
      <c r="J35" s="59">
        <v>84444.88</v>
      </c>
      <c r="K35" s="59">
        <v>84444.88</v>
      </c>
      <c r="L35" s="45"/>
      <c r="M35" s="165" t="s">
        <v>611</v>
      </c>
    </row>
    <row r="36" spans="1:13" s="27" customFormat="1" ht="30" x14ac:dyDescent="0.25">
      <c r="A36" s="55" t="s">
        <v>613</v>
      </c>
      <c r="B36" s="163" t="s">
        <v>614</v>
      </c>
      <c r="C36" s="57" t="s">
        <v>529</v>
      </c>
      <c r="D36" s="58" t="s">
        <v>521</v>
      </c>
      <c r="E36" s="67">
        <v>44652</v>
      </c>
      <c r="F36" s="67">
        <v>44682</v>
      </c>
      <c r="G36" s="67">
        <v>44682</v>
      </c>
      <c r="H36" s="67">
        <v>44682</v>
      </c>
      <c r="I36" s="55">
        <v>101</v>
      </c>
      <c r="J36" s="59">
        <v>104708.8</v>
      </c>
      <c r="K36" s="59">
        <v>104708.8</v>
      </c>
      <c r="L36" s="45"/>
      <c r="M36" s="165" t="s">
        <v>614</v>
      </c>
    </row>
    <row r="37" spans="1:13" s="27" customFormat="1" ht="15.75" x14ac:dyDescent="0.25">
      <c r="A37" s="48" t="s">
        <v>532</v>
      </c>
      <c r="B37" s="70"/>
      <c r="C37" s="61"/>
      <c r="D37" s="61"/>
      <c r="E37" s="62"/>
      <c r="F37" s="62"/>
      <c r="G37" s="62"/>
      <c r="H37" s="62"/>
      <c r="I37" s="63"/>
      <c r="J37" s="158">
        <f>J38</f>
        <v>900000</v>
      </c>
      <c r="K37" s="53">
        <f>K38</f>
        <v>900000</v>
      </c>
      <c r="L37" s="63"/>
      <c r="M37" s="65"/>
    </row>
    <row r="38" spans="1:13" s="73" customFormat="1" ht="50.25" customHeight="1" x14ac:dyDescent="0.25">
      <c r="A38" s="55">
        <v>1</v>
      </c>
      <c r="B38" s="56" t="s">
        <v>533</v>
      </c>
      <c r="C38" s="38" t="s">
        <v>513</v>
      </c>
      <c r="D38" s="58" t="s">
        <v>521</v>
      </c>
      <c r="E38" s="55" t="s">
        <v>522</v>
      </c>
      <c r="F38" s="55" t="s">
        <v>522</v>
      </c>
      <c r="G38" s="55" t="s">
        <v>522</v>
      </c>
      <c r="H38" s="55" t="s">
        <v>522</v>
      </c>
      <c r="I38" s="55">
        <v>101</v>
      </c>
      <c r="J38" s="72">
        <v>900000</v>
      </c>
      <c r="K38" s="72">
        <v>900000</v>
      </c>
      <c r="L38" s="71"/>
      <c r="M38" s="164" t="s">
        <v>600</v>
      </c>
    </row>
    <row r="39" spans="1:13" s="27" customFormat="1" ht="21" x14ac:dyDescent="0.35">
      <c r="A39" s="74" t="s">
        <v>619</v>
      </c>
      <c r="B39" s="75"/>
      <c r="C39" s="76"/>
      <c r="D39" s="77"/>
      <c r="E39" s="76"/>
      <c r="F39" s="76"/>
      <c r="G39" s="76"/>
      <c r="H39" s="76"/>
      <c r="I39" s="78"/>
      <c r="J39" s="218">
        <f>J40</f>
        <v>26290</v>
      </c>
      <c r="K39" s="79">
        <f>J39</f>
        <v>26290</v>
      </c>
      <c r="L39" s="78"/>
      <c r="M39" s="80"/>
    </row>
    <row r="40" spans="1:13" s="90" customFormat="1" ht="39.75" customHeight="1" x14ac:dyDescent="0.25">
      <c r="A40" s="81">
        <v>1</v>
      </c>
      <c r="B40" s="213" t="s">
        <v>620</v>
      </c>
      <c r="C40" s="57" t="s">
        <v>529</v>
      </c>
      <c r="D40" s="58" t="s">
        <v>521</v>
      </c>
      <c r="E40" s="67">
        <v>44652</v>
      </c>
      <c r="F40" s="67">
        <v>44682</v>
      </c>
      <c r="G40" s="67">
        <v>44682</v>
      </c>
      <c r="H40" s="67">
        <v>44682</v>
      </c>
      <c r="I40" s="55">
        <v>101</v>
      </c>
      <c r="J40" s="214">
        <v>26290</v>
      </c>
      <c r="K40" s="87">
        <v>26290</v>
      </c>
      <c r="L40" s="88"/>
      <c r="M40" s="89"/>
    </row>
    <row r="41" spans="1:13" s="27" customFormat="1" ht="15.75" x14ac:dyDescent="0.25">
      <c r="A41" s="74" t="s">
        <v>621</v>
      </c>
      <c r="B41" s="75"/>
      <c r="C41" s="76"/>
      <c r="D41" s="77"/>
      <c r="E41" s="76"/>
      <c r="F41" s="76"/>
      <c r="G41" s="76"/>
      <c r="H41" s="76"/>
      <c r="I41" s="78"/>
      <c r="J41" s="79">
        <f>SUM(J42:J46)</f>
        <v>3948000</v>
      </c>
      <c r="K41" s="79">
        <f>J41</f>
        <v>3948000</v>
      </c>
      <c r="L41" s="78"/>
      <c r="M41" s="80"/>
    </row>
    <row r="42" spans="1:13" s="90" customFormat="1" ht="39.75" customHeight="1" x14ac:dyDescent="0.25">
      <c r="A42" s="81">
        <v>1</v>
      </c>
      <c r="B42" s="82" t="s">
        <v>534</v>
      </c>
      <c r="C42" s="83" t="s">
        <v>535</v>
      </c>
      <c r="D42" s="84" t="s">
        <v>536</v>
      </c>
      <c r="E42" s="67">
        <v>44531</v>
      </c>
      <c r="F42" s="67">
        <v>44531</v>
      </c>
      <c r="G42" s="85">
        <v>44531</v>
      </c>
      <c r="H42" s="85" t="s">
        <v>537</v>
      </c>
      <c r="I42" s="86">
        <v>101</v>
      </c>
      <c r="J42" s="159">
        <v>2800000</v>
      </c>
      <c r="K42" s="87">
        <v>2800000</v>
      </c>
      <c r="L42" s="88"/>
      <c r="M42" s="89" t="s">
        <v>538</v>
      </c>
    </row>
    <row r="43" spans="1:13" s="90" customFormat="1" ht="41.25" customHeight="1" x14ac:dyDescent="0.25">
      <c r="A43" s="81">
        <v>2</v>
      </c>
      <c r="B43" s="82" t="s">
        <v>26</v>
      </c>
      <c r="C43" s="83" t="s">
        <v>535</v>
      </c>
      <c r="D43" s="84" t="s">
        <v>536</v>
      </c>
      <c r="E43" s="67">
        <v>44531</v>
      </c>
      <c r="F43" s="67">
        <v>44531</v>
      </c>
      <c r="G43" s="85">
        <v>44531</v>
      </c>
      <c r="H43" s="85" t="s">
        <v>537</v>
      </c>
      <c r="I43" s="86">
        <v>101</v>
      </c>
      <c r="J43" s="159">
        <v>700000</v>
      </c>
      <c r="K43" s="87">
        <v>700000</v>
      </c>
      <c r="L43" s="88"/>
      <c r="M43" s="89" t="s">
        <v>539</v>
      </c>
    </row>
    <row r="44" spans="1:13" s="90" customFormat="1" ht="41.25" customHeight="1" x14ac:dyDescent="0.25">
      <c r="A44" s="81">
        <v>3</v>
      </c>
      <c r="B44" s="91" t="s">
        <v>540</v>
      </c>
      <c r="C44" s="83" t="s">
        <v>535</v>
      </c>
      <c r="D44" s="92" t="s">
        <v>541</v>
      </c>
      <c r="E44" s="55" t="s">
        <v>522</v>
      </c>
      <c r="F44" s="55" t="s">
        <v>522</v>
      </c>
      <c r="G44" s="55" t="s">
        <v>522</v>
      </c>
      <c r="H44" s="55" t="s">
        <v>522</v>
      </c>
      <c r="I44" s="86">
        <v>101</v>
      </c>
      <c r="J44" s="87">
        <v>50000</v>
      </c>
      <c r="K44" s="87">
        <v>50000</v>
      </c>
      <c r="L44" s="88"/>
      <c r="M44" s="91" t="s">
        <v>540</v>
      </c>
    </row>
    <row r="45" spans="1:13" s="90" customFormat="1" ht="41.25" customHeight="1" x14ac:dyDescent="0.25">
      <c r="A45" s="81">
        <v>4</v>
      </c>
      <c r="B45" s="91" t="s">
        <v>491</v>
      </c>
      <c r="C45" s="83" t="s">
        <v>535</v>
      </c>
      <c r="D45" s="92" t="s">
        <v>541</v>
      </c>
      <c r="E45" s="55" t="s">
        <v>522</v>
      </c>
      <c r="F45" s="55" t="s">
        <v>522</v>
      </c>
      <c r="G45" s="55" t="s">
        <v>522</v>
      </c>
      <c r="H45" s="55" t="s">
        <v>522</v>
      </c>
      <c r="I45" s="86">
        <v>101</v>
      </c>
      <c r="J45" s="87">
        <v>100000</v>
      </c>
      <c r="K45" s="87">
        <v>100000</v>
      </c>
      <c r="L45" s="88"/>
      <c r="M45" s="91" t="s">
        <v>491</v>
      </c>
    </row>
    <row r="46" spans="1:13" s="90" customFormat="1" ht="41.25" customHeight="1" x14ac:dyDescent="0.25">
      <c r="A46" s="81">
        <v>5</v>
      </c>
      <c r="B46" s="91" t="s">
        <v>16</v>
      </c>
      <c r="C46" s="93" t="s">
        <v>513</v>
      </c>
      <c r="D46" s="92" t="s">
        <v>541</v>
      </c>
      <c r="E46" s="55" t="s">
        <v>522</v>
      </c>
      <c r="F46" s="55" t="s">
        <v>522</v>
      </c>
      <c r="G46" s="55" t="s">
        <v>522</v>
      </c>
      <c r="H46" s="55" t="s">
        <v>522</v>
      </c>
      <c r="I46" s="86">
        <v>101</v>
      </c>
      <c r="J46" s="159">
        <v>298000</v>
      </c>
      <c r="K46" s="87">
        <v>298000</v>
      </c>
      <c r="L46" s="88"/>
      <c r="M46" s="155" t="s">
        <v>16</v>
      </c>
    </row>
    <row r="47" spans="1:13" s="27" customFormat="1" ht="15.75" x14ac:dyDescent="0.25">
      <c r="A47" s="94" t="s">
        <v>622</v>
      </c>
      <c r="B47" s="49"/>
      <c r="C47" s="50"/>
      <c r="D47" s="50"/>
      <c r="E47" s="95"/>
      <c r="F47" s="95"/>
      <c r="G47" s="95"/>
      <c r="H47" s="95"/>
      <c r="I47" s="52"/>
      <c r="J47" s="161">
        <v>500000</v>
      </c>
      <c r="K47" s="96">
        <v>500000</v>
      </c>
      <c r="L47" s="52"/>
      <c r="M47" s="97"/>
    </row>
    <row r="48" spans="1:13" s="27" customFormat="1" ht="42.75" customHeight="1" x14ac:dyDescent="0.25">
      <c r="A48" s="55"/>
      <c r="B48" s="56" t="s">
        <v>542</v>
      </c>
      <c r="C48" s="57" t="s">
        <v>535</v>
      </c>
      <c r="D48" s="39" t="s">
        <v>595</v>
      </c>
      <c r="E48" s="55" t="s">
        <v>522</v>
      </c>
      <c r="F48" s="55" t="s">
        <v>522</v>
      </c>
      <c r="G48" s="55" t="s">
        <v>522</v>
      </c>
      <c r="H48" s="55" t="s">
        <v>522</v>
      </c>
      <c r="I48" s="55">
        <v>101</v>
      </c>
      <c r="J48" s="98">
        <v>500000</v>
      </c>
      <c r="K48" s="98">
        <v>500000</v>
      </c>
      <c r="L48" s="45"/>
      <c r="M48" s="56" t="s">
        <v>601</v>
      </c>
    </row>
    <row r="49" spans="1:13" s="27" customFormat="1" ht="15.75" x14ac:dyDescent="0.25">
      <c r="A49" s="94" t="s">
        <v>623</v>
      </c>
      <c r="B49" s="49"/>
      <c r="C49" s="50"/>
      <c r="D49" s="50"/>
      <c r="E49" s="95"/>
      <c r="F49" s="95"/>
      <c r="G49" s="95"/>
      <c r="H49" s="95"/>
      <c r="I49" s="52"/>
      <c r="J49" s="161">
        <v>1980000</v>
      </c>
      <c r="K49" s="96">
        <v>1980000</v>
      </c>
      <c r="L49" s="52"/>
      <c r="M49" s="97"/>
    </row>
    <row r="50" spans="1:13" s="27" customFormat="1" ht="47.45" customHeight="1" x14ac:dyDescent="0.25">
      <c r="A50" s="55"/>
      <c r="B50" s="56" t="s">
        <v>543</v>
      </c>
      <c r="C50" s="57" t="s">
        <v>544</v>
      </c>
      <c r="D50" s="84" t="s">
        <v>536</v>
      </c>
      <c r="E50" s="67">
        <v>44531</v>
      </c>
      <c r="F50" s="67">
        <v>44531</v>
      </c>
      <c r="G50" s="85">
        <v>44531</v>
      </c>
      <c r="H50" s="85" t="s">
        <v>537</v>
      </c>
      <c r="I50" s="55">
        <v>101</v>
      </c>
      <c r="J50" s="98">
        <v>1980000</v>
      </c>
      <c r="K50" s="98">
        <v>1980000</v>
      </c>
      <c r="L50" s="45"/>
      <c r="M50" s="56" t="s">
        <v>543</v>
      </c>
    </row>
    <row r="51" spans="1:13" s="27" customFormat="1" ht="15.75" x14ac:dyDescent="0.25">
      <c r="A51" s="99" t="s">
        <v>624</v>
      </c>
      <c r="B51" s="100"/>
      <c r="C51" s="101"/>
      <c r="D51" s="102"/>
      <c r="E51" s="101"/>
      <c r="F51" s="101"/>
      <c r="G51" s="101"/>
      <c r="H51" s="101"/>
      <c r="I51" s="103"/>
      <c r="J51" s="158">
        <f>J52</f>
        <v>80000</v>
      </c>
      <c r="K51" s="53">
        <f>K52</f>
        <v>80000</v>
      </c>
      <c r="L51" s="103"/>
      <c r="M51" s="104"/>
    </row>
    <row r="52" spans="1:13" s="27" customFormat="1" ht="31.15" customHeight="1" x14ac:dyDescent="0.25">
      <c r="A52" s="55"/>
      <c r="B52" s="56" t="s">
        <v>545</v>
      </c>
      <c r="C52" s="57" t="s">
        <v>513</v>
      </c>
      <c r="D52" s="58" t="s">
        <v>521</v>
      </c>
      <c r="E52" s="55" t="s">
        <v>522</v>
      </c>
      <c r="F52" s="55" t="s">
        <v>522</v>
      </c>
      <c r="G52" s="55" t="s">
        <v>522</v>
      </c>
      <c r="H52" s="55" t="s">
        <v>522</v>
      </c>
      <c r="I52" s="55">
        <v>101</v>
      </c>
      <c r="J52" s="98">
        <v>80000</v>
      </c>
      <c r="K52" s="98">
        <v>80000</v>
      </c>
      <c r="L52" s="45"/>
      <c r="M52" s="43" t="s">
        <v>599</v>
      </c>
    </row>
    <row r="53" spans="1:13" s="27" customFormat="1" ht="15.75" x14ac:dyDescent="0.25">
      <c r="A53" s="99" t="s">
        <v>625</v>
      </c>
      <c r="B53" s="105"/>
      <c r="C53" s="106"/>
      <c r="D53" s="107"/>
      <c r="E53" s="106"/>
      <c r="F53" s="106"/>
      <c r="G53" s="106"/>
      <c r="H53" s="106"/>
      <c r="I53" s="108"/>
      <c r="J53" s="157">
        <v>90000</v>
      </c>
      <c r="K53" s="79">
        <f>J53</f>
        <v>90000</v>
      </c>
      <c r="L53" s="108"/>
      <c r="M53" s="109"/>
    </row>
    <row r="54" spans="1:13" s="27" customFormat="1" ht="30" customHeight="1" x14ac:dyDescent="0.25">
      <c r="A54" s="55"/>
      <c r="B54" s="56" t="s">
        <v>546</v>
      </c>
      <c r="C54" s="57" t="s">
        <v>513</v>
      </c>
      <c r="D54" s="92" t="s">
        <v>521</v>
      </c>
      <c r="E54" s="55" t="s">
        <v>522</v>
      </c>
      <c r="F54" s="55" t="s">
        <v>522</v>
      </c>
      <c r="G54" s="55" t="s">
        <v>522</v>
      </c>
      <c r="H54" s="55" t="s">
        <v>522</v>
      </c>
      <c r="I54" s="55">
        <v>101</v>
      </c>
      <c r="J54" s="212">
        <f>60000+30000</f>
        <v>90000</v>
      </c>
      <c r="K54" s="212">
        <f>60000+30000</f>
        <v>90000</v>
      </c>
      <c r="L54" s="45"/>
      <c r="M54" s="43" t="s">
        <v>547</v>
      </c>
    </row>
    <row r="55" spans="1:13" s="27" customFormat="1" ht="15.75" x14ac:dyDescent="0.25">
      <c r="A55" s="99" t="s">
        <v>626</v>
      </c>
      <c r="B55" s="105"/>
      <c r="C55" s="106"/>
      <c r="D55" s="107"/>
      <c r="E55" s="106"/>
      <c r="F55" s="106"/>
      <c r="G55" s="106"/>
      <c r="H55" s="106"/>
      <c r="I55" s="108"/>
      <c r="J55" s="157">
        <f>J56</f>
        <v>249999</v>
      </c>
      <c r="K55" s="79">
        <f>K56</f>
        <v>249999</v>
      </c>
      <c r="L55" s="108"/>
      <c r="M55" s="109"/>
    </row>
    <row r="56" spans="1:13" s="27" customFormat="1" ht="30" customHeight="1" x14ac:dyDescent="0.25">
      <c r="A56" s="55"/>
      <c r="B56" s="110" t="s">
        <v>548</v>
      </c>
      <c r="C56" s="111" t="s">
        <v>513</v>
      </c>
      <c r="D56" s="112" t="s">
        <v>521</v>
      </c>
      <c r="E56" s="55" t="s">
        <v>522</v>
      </c>
      <c r="F56" s="55" t="s">
        <v>522</v>
      </c>
      <c r="G56" s="55" t="s">
        <v>522</v>
      </c>
      <c r="H56" s="55" t="s">
        <v>522</v>
      </c>
      <c r="I56" s="55">
        <v>101</v>
      </c>
      <c r="J56" s="113">
        <v>249999</v>
      </c>
      <c r="K56" s="113">
        <v>249999</v>
      </c>
      <c r="L56" s="55"/>
      <c r="M56" s="114" t="s">
        <v>549</v>
      </c>
    </row>
    <row r="57" spans="1:13" s="27" customFormat="1" ht="15.75" x14ac:dyDescent="0.25">
      <c r="A57" s="99" t="s">
        <v>627</v>
      </c>
      <c r="B57" s="105"/>
      <c r="C57" s="106"/>
      <c r="D57" s="107"/>
      <c r="E57" s="106"/>
      <c r="F57" s="106"/>
      <c r="G57" s="106"/>
      <c r="H57" s="106"/>
      <c r="I57" s="108"/>
      <c r="J57" s="157">
        <f>J58</f>
        <v>2605450</v>
      </c>
      <c r="K57" s="79">
        <f>J57</f>
        <v>2605450</v>
      </c>
      <c r="L57" s="108"/>
      <c r="M57" s="109"/>
    </row>
    <row r="58" spans="1:13" s="27" customFormat="1" ht="30" customHeight="1" x14ac:dyDescent="0.25">
      <c r="A58" s="55"/>
      <c r="B58" s="56" t="s">
        <v>22</v>
      </c>
      <c r="C58" s="57" t="s">
        <v>513</v>
      </c>
      <c r="D58" s="58" t="s">
        <v>521</v>
      </c>
      <c r="E58" s="55" t="s">
        <v>522</v>
      </c>
      <c r="F58" s="55" t="s">
        <v>522</v>
      </c>
      <c r="G58" s="55" t="s">
        <v>522</v>
      </c>
      <c r="H58" s="55" t="s">
        <v>522</v>
      </c>
      <c r="I58" s="55">
        <v>101</v>
      </c>
      <c r="J58" s="98">
        <f>2562450+43000</f>
        <v>2605450</v>
      </c>
      <c r="K58" s="98">
        <f>J58</f>
        <v>2605450</v>
      </c>
      <c r="L58" s="45"/>
      <c r="M58" s="43" t="s">
        <v>598</v>
      </c>
    </row>
    <row r="59" spans="1:13" s="27" customFormat="1" ht="15.75" x14ac:dyDescent="0.25">
      <c r="A59" s="74" t="s">
        <v>628</v>
      </c>
      <c r="B59" s="75"/>
      <c r="C59" s="76"/>
      <c r="D59" s="77"/>
      <c r="E59" s="76"/>
      <c r="F59" s="76"/>
      <c r="G59" s="76"/>
      <c r="H59" s="76"/>
      <c r="I59" s="78"/>
      <c r="J59" s="157">
        <v>200000</v>
      </c>
      <c r="K59" s="79">
        <f>J59</f>
        <v>200000</v>
      </c>
      <c r="L59" s="78"/>
      <c r="M59" s="80"/>
    </row>
    <row r="60" spans="1:13" s="27" customFormat="1" ht="30" customHeight="1" x14ac:dyDescent="0.25">
      <c r="A60" s="55"/>
      <c r="B60" s="56" t="s">
        <v>550</v>
      </c>
      <c r="C60" s="57" t="s">
        <v>551</v>
      </c>
      <c r="D60" s="92" t="s">
        <v>541</v>
      </c>
      <c r="E60" s="67">
        <v>44593</v>
      </c>
      <c r="F60" s="67">
        <v>44593</v>
      </c>
      <c r="G60" s="67">
        <v>44621</v>
      </c>
      <c r="H60" s="67">
        <v>44621</v>
      </c>
      <c r="I60" s="55">
        <v>101</v>
      </c>
      <c r="J60" s="98">
        <v>200000</v>
      </c>
      <c r="K60" s="98">
        <v>200000</v>
      </c>
      <c r="L60" s="45"/>
      <c r="M60" s="43" t="s">
        <v>552</v>
      </c>
    </row>
    <row r="61" spans="1:13" s="27" customFormat="1" ht="15.75" x14ac:dyDescent="0.25">
      <c r="A61" s="74" t="s">
        <v>629</v>
      </c>
      <c r="B61" s="75"/>
      <c r="C61" s="76"/>
      <c r="D61" s="77"/>
      <c r="E61" s="76"/>
      <c r="F61" s="76"/>
      <c r="G61" s="76"/>
      <c r="H61" s="76"/>
      <c r="I61" s="78"/>
      <c r="J61" s="157">
        <v>200000</v>
      </c>
      <c r="K61" s="79">
        <f>J61</f>
        <v>200000</v>
      </c>
      <c r="L61" s="78"/>
      <c r="M61" s="80"/>
    </row>
    <row r="62" spans="1:13" s="27" customFormat="1" ht="30" customHeight="1" x14ac:dyDescent="0.25">
      <c r="A62" s="55"/>
      <c r="B62" s="56" t="s">
        <v>553</v>
      </c>
      <c r="C62" s="57" t="s">
        <v>529</v>
      </c>
      <c r="D62" s="92" t="s">
        <v>554</v>
      </c>
      <c r="E62" s="67">
        <v>44562</v>
      </c>
      <c r="F62" s="67">
        <v>44562</v>
      </c>
      <c r="G62" s="67">
        <v>44593</v>
      </c>
      <c r="H62" s="67">
        <v>44593</v>
      </c>
      <c r="I62" s="55">
        <v>101</v>
      </c>
      <c r="J62" s="98">
        <v>200000</v>
      </c>
      <c r="K62" s="98">
        <v>200000</v>
      </c>
      <c r="L62" s="45"/>
      <c r="M62" s="43" t="s">
        <v>602</v>
      </c>
    </row>
    <row r="63" spans="1:13" s="27" customFormat="1" ht="15.75" x14ac:dyDescent="0.25">
      <c r="A63" s="74" t="s">
        <v>555</v>
      </c>
      <c r="B63" s="75"/>
      <c r="C63" s="76"/>
      <c r="D63" s="77"/>
      <c r="E63" s="76"/>
      <c r="F63" s="76"/>
      <c r="G63" s="76"/>
      <c r="H63" s="76"/>
      <c r="I63" s="78"/>
      <c r="J63" s="157">
        <v>2170541.7199999997</v>
      </c>
      <c r="K63" s="79">
        <f>J63</f>
        <v>2170541.7199999997</v>
      </c>
      <c r="L63" s="78"/>
      <c r="M63" s="80"/>
    </row>
    <row r="64" spans="1:13" s="27" customFormat="1" ht="30" customHeight="1" x14ac:dyDescent="0.25">
      <c r="A64" s="55">
        <v>1</v>
      </c>
      <c r="B64" s="56" t="s">
        <v>556</v>
      </c>
      <c r="C64" s="57" t="s">
        <v>513</v>
      </c>
      <c r="D64" s="58" t="s">
        <v>521</v>
      </c>
      <c r="E64" s="55" t="s">
        <v>522</v>
      </c>
      <c r="F64" s="55" t="s">
        <v>522</v>
      </c>
      <c r="G64" s="55" t="s">
        <v>522</v>
      </c>
      <c r="H64" s="55" t="s">
        <v>522</v>
      </c>
      <c r="I64" s="55">
        <v>101</v>
      </c>
      <c r="J64" s="98">
        <f>59838.3-16680</f>
        <v>43158.3</v>
      </c>
      <c r="K64" s="98">
        <f>59838.3-16680</f>
        <v>43158.3</v>
      </c>
      <c r="L64" s="45"/>
      <c r="M64" s="43" t="s">
        <v>597</v>
      </c>
    </row>
    <row r="65" spans="1:13" s="27" customFormat="1" ht="33.75" customHeight="1" x14ac:dyDescent="0.25">
      <c r="A65" s="55">
        <v>2</v>
      </c>
      <c r="B65" s="56" t="s">
        <v>557</v>
      </c>
      <c r="C65" s="57" t="s">
        <v>513</v>
      </c>
      <c r="D65" s="58" t="s">
        <v>521</v>
      </c>
      <c r="E65" s="55" t="s">
        <v>522</v>
      </c>
      <c r="F65" s="55" t="s">
        <v>522</v>
      </c>
      <c r="G65" s="55" t="s">
        <v>522</v>
      </c>
      <c r="H65" s="55" t="s">
        <v>522</v>
      </c>
      <c r="I65" s="55">
        <v>101</v>
      </c>
      <c r="J65" s="98">
        <f>1418430+136221</f>
        <v>1554651</v>
      </c>
      <c r="K65" s="98">
        <f>1418430+136221</f>
        <v>1554651</v>
      </c>
      <c r="L65" s="45"/>
      <c r="M65" s="43" t="s">
        <v>596</v>
      </c>
    </row>
    <row r="66" spans="1:13" s="27" customFormat="1" ht="30.75" customHeight="1" x14ac:dyDescent="0.25">
      <c r="A66" s="55">
        <v>3</v>
      </c>
      <c r="B66" s="56" t="s">
        <v>558</v>
      </c>
      <c r="C66" s="57" t="s">
        <v>513</v>
      </c>
      <c r="D66" s="58" t="s">
        <v>521</v>
      </c>
      <c r="E66" s="55" t="s">
        <v>522</v>
      </c>
      <c r="F66" s="55" t="s">
        <v>522</v>
      </c>
      <c r="G66" s="55" t="s">
        <v>522</v>
      </c>
      <c r="H66" s="55" t="s">
        <v>522</v>
      </c>
      <c r="I66" s="55">
        <v>101</v>
      </c>
      <c r="J66" s="98">
        <v>6000</v>
      </c>
      <c r="K66" s="59">
        <v>6000</v>
      </c>
      <c r="L66" s="45"/>
      <c r="M66" s="43" t="s">
        <v>596</v>
      </c>
    </row>
    <row r="67" spans="1:13" s="27" customFormat="1" ht="33.75" customHeight="1" x14ac:dyDescent="0.25">
      <c r="A67" s="55">
        <v>4</v>
      </c>
      <c r="B67" s="56" t="s">
        <v>559</v>
      </c>
      <c r="C67" s="57" t="s">
        <v>513</v>
      </c>
      <c r="D67" s="58" t="s">
        <v>521</v>
      </c>
      <c r="E67" s="55" t="s">
        <v>522</v>
      </c>
      <c r="F67" s="55" t="s">
        <v>522</v>
      </c>
      <c r="G67" s="55" t="s">
        <v>522</v>
      </c>
      <c r="H67" s="55" t="s">
        <v>522</v>
      </c>
      <c r="I67" s="55">
        <v>101</v>
      </c>
      <c r="J67" s="98">
        <v>75000</v>
      </c>
      <c r="K67" s="59">
        <v>75000</v>
      </c>
      <c r="L67" s="45"/>
      <c r="M67" s="43" t="s">
        <v>596</v>
      </c>
    </row>
    <row r="68" spans="1:13" s="27" customFormat="1" ht="38.25" customHeight="1" x14ac:dyDescent="0.25">
      <c r="A68" s="55">
        <v>5</v>
      </c>
      <c r="B68" s="56" t="s">
        <v>560</v>
      </c>
      <c r="C68" s="57" t="s">
        <v>513</v>
      </c>
      <c r="D68" s="58" t="s">
        <v>521</v>
      </c>
      <c r="E68" s="55" t="s">
        <v>522</v>
      </c>
      <c r="F68" s="55" t="s">
        <v>522</v>
      </c>
      <c r="G68" s="55" t="s">
        <v>522</v>
      </c>
      <c r="H68" s="55" t="s">
        <v>522</v>
      </c>
      <c r="I68" s="55">
        <v>101</v>
      </c>
      <c r="J68" s="98">
        <v>56680</v>
      </c>
      <c r="K68" s="59">
        <v>56680</v>
      </c>
      <c r="L68" s="45"/>
      <c r="M68" s="43" t="s">
        <v>596</v>
      </c>
    </row>
    <row r="69" spans="1:13" s="27" customFormat="1" ht="32.25" customHeight="1" x14ac:dyDescent="0.25">
      <c r="A69" s="55">
        <v>6</v>
      </c>
      <c r="B69" s="116" t="s">
        <v>561</v>
      </c>
      <c r="C69" s="117" t="s">
        <v>513</v>
      </c>
      <c r="D69" s="118" t="s">
        <v>521</v>
      </c>
      <c r="E69" s="55" t="s">
        <v>522</v>
      </c>
      <c r="F69" s="55" t="s">
        <v>522</v>
      </c>
      <c r="G69" s="55" t="s">
        <v>522</v>
      </c>
      <c r="H69" s="55" t="s">
        <v>522</v>
      </c>
      <c r="I69" s="119">
        <v>101</v>
      </c>
      <c r="J69" s="120">
        <v>30000</v>
      </c>
      <c r="K69" s="121">
        <v>30000</v>
      </c>
      <c r="L69" s="115"/>
      <c r="M69" s="43" t="s">
        <v>596</v>
      </c>
    </row>
    <row r="70" spans="1:13" ht="15.75" x14ac:dyDescent="0.25">
      <c r="A70" s="153"/>
      <c r="B70" s="147"/>
      <c r="C70" s="148"/>
      <c r="D70" s="148"/>
      <c r="E70" s="149"/>
      <c r="F70" s="149"/>
      <c r="G70" s="149"/>
      <c r="H70" s="149"/>
      <c r="I70" s="149"/>
      <c r="J70" s="150" t="s">
        <v>562</v>
      </c>
      <c r="K70" s="154">
        <f>K11+K16</f>
        <v>22388220.779999997</v>
      </c>
      <c r="L70" s="151"/>
      <c r="M70" s="152"/>
    </row>
    <row r="71" spans="1:13" s="27" customFormat="1" ht="15.75" x14ac:dyDescent="0.25">
      <c r="A71" s="122" t="s">
        <v>563</v>
      </c>
      <c r="B71" s="123"/>
      <c r="C71" s="124"/>
      <c r="D71" s="124"/>
      <c r="E71" s="125"/>
      <c r="F71" s="125"/>
      <c r="G71" s="125"/>
      <c r="H71" s="125"/>
      <c r="I71" s="125"/>
      <c r="J71" s="126" t="s">
        <v>593</v>
      </c>
      <c r="K71" s="126"/>
      <c r="L71" s="127">
        <f>SUM(L76:L77)+L75+L74+L73+L72</f>
        <v>28233430</v>
      </c>
      <c r="M71" s="128"/>
    </row>
    <row r="72" spans="1:13" s="27" customFormat="1" ht="30" x14ac:dyDescent="0.25">
      <c r="A72" s="55">
        <v>1</v>
      </c>
      <c r="B72" s="43" t="s">
        <v>615</v>
      </c>
      <c r="C72" s="57" t="s">
        <v>529</v>
      </c>
      <c r="D72" s="58" t="s">
        <v>521</v>
      </c>
      <c r="E72" s="67">
        <v>44652</v>
      </c>
      <c r="F72" s="67">
        <v>44682</v>
      </c>
      <c r="G72" s="67">
        <v>44682</v>
      </c>
      <c r="H72" s="67">
        <v>44682</v>
      </c>
      <c r="I72" s="55">
        <v>101</v>
      </c>
      <c r="J72" s="211">
        <v>278000</v>
      </c>
      <c r="K72" s="210"/>
      <c r="L72" s="211">
        <v>278000</v>
      </c>
      <c r="M72" s="43" t="s">
        <v>630</v>
      </c>
    </row>
    <row r="73" spans="1:13" s="27" customFormat="1" ht="30" x14ac:dyDescent="0.25">
      <c r="A73" s="55">
        <v>2</v>
      </c>
      <c r="B73" s="43" t="s">
        <v>616</v>
      </c>
      <c r="C73" s="57" t="s">
        <v>529</v>
      </c>
      <c r="D73" s="58" t="s">
        <v>521</v>
      </c>
      <c r="E73" s="67">
        <v>44652</v>
      </c>
      <c r="F73" s="67">
        <v>44682</v>
      </c>
      <c r="G73" s="67">
        <v>44682</v>
      </c>
      <c r="H73" s="67">
        <v>44682</v>
      </c>
      <c r="I73" s="55">
        <v>101</v>
      </c>
      <c r="J73" s="211">
        <v>520000</v>
      </c>
      <c r="K73" s="210"/>
      <c r="L73" s="211">
        <v>520000</v>
      </c>
      <c r="M73" s="43" t="s">
        <v>631</v>
      </c>
    </row>
    <row r="74" spans="1:13" s="27" customFormat="1" ht="27" customHeight="1" x14ac:dyDescent="0.25">
      <c r="A74" s="55">
        <v>3</v>
      </c>
      <c r="B74" s="43" t="s">
        <v>617</v>
      </c>
      <c r="C74" s="57" t="s">
        <v>529</v>
      </c>
      <c r="D74" s="118" t="s">
        <v>521</v>
      </c>
      <c r="E74" s="67">
        <v>44652</v>
      </c>
      <c r="F74" s="67">
        <v>44682</v>
      </c>
      <c r="G74" s="67">
        <v>44682</v>
      </c>
      <c r="H74" s="67">
        <v>44682</v>
      </c>
      <c r="I74" s="55">
        <v>101</v>
      </c>
      <c r="J74" s="211">
        <v>395430</v>
      </c>
      <c r="K74" s="210"/>
      <c r="L74" s="211">
        <v>395430</v>
      </c>
      <c r="M74" s="43" t="s">
        <v>632</v>
      </c>
    </row>
    <row r="75" spans="1:13" s="27" customFormat="1" ht="30" x14ac:dyDescent="0.25">
      <c r="A75" s="55">
        <v>4</v>
      </c>
      <c r="B75" s="43" t="s">
        <v>618</v>
      </c>
      <c r="C75" s="57" t="s">
        <v>529</v>
      </c>
      <c r="D75" s="118" t="s">
        <v>521</v>
      </c>
      <c r="E75" s="67">
        <v>44652</v>
      </c>
      <c r="F75" s="67">
        <v>44682</v>
      </c>
      <c r="G75" s="67">
        <v>44682</v>
      </c>
      <c r="H75" s="67">
        <v>44682</v>
      </c>
      <c r="I75" s="119">
        <v>101</v>
      </c>
      <c r="J75" s="211">
        <v>40000</v>
      </c>
      <c r="K75" s="210"/>
      <c r="L75" s="211">
        <v>40000</v>
      </c>
      <c r="M75" s="43" t="s">
        <v>633</v>
      </c>
    </row>
    <row r="76" spans="1:13" s="27" customFormat="1" ht="59.25" customHeight="1" x14ac:dyDescent="0.25">
      <c r="A76" s="55">
        <v>5</v>
      </c>
      <c r="B76" s="43" t="s">
        <v>564</v>
      </c>
      <c r="C76" s="57" t="s">
        <v>529</v>
      </c>
      <c r="D76" s="92" t="s">
        <v>594</v>
      </c>
      <c r="E76" s="55" t="s">
        <v>522</v>
      </c>
      <c r="F76" s="55" t="s">
        <v>522</v>
      </c>
      <c r="G76" s="55" t="s">
        <v>522</v>
      </c>
      <c r="H76" s="55" t="s">
        <v>522</v>
      </c>
      <c r="I76" s="55">
        <v>101</v>
      </c>
      <c r="J76" s="98">
        <v>15000000</v>
      </c>
      <c r="K76" s="129"/>
      <c r="L76" s="98">
        <v>15000000</v>
      </c>
      <c r="M76" s="43" t="s">
        <v>564</v>
      </c>
    </row>
    <row r="77" spans="1:13" s="27" customFormat="1" ht="30" x14ac:dyDescent="0.25">
      <c r="A77" s="55">
        <v>6</v>
      </c>
      <c r="B77" s="43" t="s">
        <v>565</v>
      </c>
      <c r="C77" s="57" t="s">
        <v>529</v>
      </c>
      <c r="D77" s="92" t="s">
        <v>536</v>
      </c>
      <c r="E77" s="55" t="s">
        <v>522</v>
      </c>
      <c r="F77" s="55" t="s">
        <v>522</v>
      </c>
      <c r="G77" s="55" t="s">
        <v>522</v>
      </c>
      <c r="H77" s="55" t="s">
        <v>522</v>
      </c>
      <c r="I77" s="55">
        <v>101</v>
      </c>
      <c r="J77" s="98">
        <v>12000000</v>
      </c>
      <c r="K77" s="129"/>
      <c r="L77" s="98">
        <v>12000000</v>
      </c>
      <c r="M77" s="43" t="s">
        <v>565</v>
      </c>
    </row>
    <row r="78" spans="1:13" s="208" customFormat="1" ht="26.25" customHeight="1" x14ac:dyDescent="0.35">
      <c r="A78" s="204"/>
      <c r="B78" s="205"/>
      <c r="C78" s="206"/>
      <c r="D78" s="206"/>
      <c r="E78" s="205"/>
      <c r="F78" s="205"/>
      <c r="G78" s="205"/>
      <c r="H78" s="205"/>
      <c r="I78" s="205"/>
      <c r="J78" s="209" t="s">
        <v>566</v>
      </c>
      <c r="K78" s="203"/>
      <c r="L78" s="203">
        <f>K11+K16+L71</f>
        <v>50621650.780000001</v>
      </c>
      <c r="M78" s="207"/>
    </row>
    <row r="79" spans="1:13" s="27" customFormat="1" ht="15.75" x14ac:dyDescent="0.25">
      <c r="A79" s="130"/>
      <c r="B79" s="131"/>
      <c r="C79" s="132"/>
      <c r="D79" s="132"/>
      <c r="E79" s="131"/>
      <c r="F79" s="131"/>
      <c r="G79" s="131"/>
      <c r="H79" s="131"/>
      <c r="I79" s="131"/>
      <c r="J79" s="133"/>
      <c r="K79" s="134"/>
      <c r="L79" s="134"/>
      <c r="M79" s="135"/>
    </row>
    <row r="80" spans="1:13" s="27" customFormat="1" x14ac:dyDescent="0.25">
      <c r="A80" s="16" t="s">
        <v>567</v>
      </c>
      <c r="B80" s="17"/>
      <c r="C80" s="18" t="s">
        <v>568</v>
      </c>
      <c r="D80" s="136"/>
      <c r="E80" s="137"/>
      <c r="F80" s="137" t="s">
        <v>569</v>
      </c>
      <c r="G80" s="18"/>
      <c r="H80" s="18"/>
      <c r="I80" s="18"/>
      <c r="J80" s="18"/>
      <c r="K80" s="190" t="s">
        <v>570</v>
      </c>
      <c r="L80" s="190"/>
      <c r="M80" s="191"/>
    </row>
    <row r="81" spans="1:13" s="27" customFormat="1" x14ac:dyDescent="0.25">
      <c r="A81" s="16"/>
      <c r="B81" s="17"/>
      <c r="C81" s="18"/>
      <c r="D81" s="18"/>
      <c r="E81" s="17"/>
      <c r="F81" s="17"/>
      <c r="G81" s="17"/>
      <c r="H81" s="17"/>
      <c r="I81" s="17"/>
      <c r="J81" s="17"/>
      <c r="K81" s="17"/>
      <c r="L81" s="17"/>
      <c r="M81" s="19"/>
    </row>
    <row r="82" spans="1:13" s="27" customFormat="1" x14ac:dyDescent="0.25">
      <c r="A82" s="16"/>
      <c r="B82" s="17"/>
      <c r="C82" s="18"/>
      <c r="D82" s="18"/>
      <c r="E82" s="17"/>
      <c r="F82" s="17"/>
      <c r="G82" s="17"/>
      <c r="H82" s="17"/>
      <c r="I82" s="17"/>
      <c r="J82" s="17"/>
      <c r="K82" s="17"/>
      <c r="L82" s="17"/>
      <c r="M82" s="19"/>
    </row>
    <row r="83" spans="1:13" s="27" customFormat="1" ht="15.75" x14ac:dyDescent="0.25">
      <c r="A83" s="177" t="s">
        <v>571</v>
      </c>
      <c r="B83" s="178"/>
      <c r="C83" s="178" t="s">
        <v>572</v>
      </c>
      <c r="D83" s="172"/>
      <c r="E83" s="172"/>
      <c r="F83" s="178" t="s">
        <v>572</v>
      </c>
      <c r="G83" s="178"/>
      <c r="H83" s="178"/>
      <c r="I83" s="178"/>
      <c r="J83" s="178"/>
      <c r="K83" s="179" t="s">
        <v>573</v>
      </c>
      <c r="L83" s="179"/>
      <c r="M83" s="180"/>
    </row>
    <row r="84" spans="1:13" s="27" customFormat="1" ht="15.75" x14ac:dyDescent="0.25">
      <c r="A84" s="171" t="s">
        <v>574</v>
      </c>
      <c r="B84" s="172"/>
      <c r="C84" s="172" t="s">
        <v>575</v>
      </c>
      <c r="D84" s="172"/>
      <c r="E84" s="172"/>
      <c r="F84" s="172" t="s">
        <v>576</v>
      </c>
      <c r="G84" s="172"/>
      <c r="H84" s="172"/>
      <c r="I84" s="172"/>
      <c r="J84" s="172"/>
      <c r="K84" s="172" t="s">
        <v>577</v>
      </c>
      <c r="L84" s="172"/>
      <c r="M84" s="173"/>
    </row>
    <row r="85" spans="1:13" s="27" customFormat="1" ht="15.75" x14ac:dyDescent="0.25">
      <c r="A85" s="138"/>
      <c r="B85" s="139"/>
      <c r="C85" s="139"/>
      <c r="D85" s="139"/>
      <c r="E85" s="139"/>
      <c r="F85" s="139"/>
      <c r="G85" s="139"/>
      <c r="H85" s="139"/>
      <c r="I85" s="140"/>
      <c r="J85" s="140"/>
      <c r="K85" s="139"/>
      <c r="L85" s="139"/>
      <c r="M85" s="141"/>
    </row>
    <row r="86" spans="1:13" s="27" customFormat="1" x14ac:dyDescent="0.2">
      <c r="A86" s="174"/>
      <c r="B86" s="175"/>
      <c r="C86" s="175"/>
      <c r="D86" s="175"/>
      <c r="E86" s="175"/>
      <c r="F86" s="175"/>
      <c r="G86" s="175"/>
      <c r="H86" s="175"/>
      <c r="I86" s="175"/>
      <c r="J86" s="175"/>
      <c r="K86" s="175"/>
      <c r="L86" s="175"/>
      <c r="M86" s="176"/>
    </row>
    <row r="87" spans="1:13" s="27" customFormat="1" x14ac:dyDescent="0.25">
      <c r="A87" s="20"/>
      <c r="B87" s="21"/>
      <c r="C87" s="22"/>
      <c r="D87" s="22"/>
      <c r="E87" s="21"/>
      <c r="F87" s="21"/>
      <c r="G87" s="21"/>
      <c r="H87" s="21"/>
      <c r="I87" s="21"/>
      <c r="J87" s="21"/>
      <c r="K87" s="21"/>
      <c r="L87" s="21"/>
      <c r="M87" s="23"/>
    </row>
    <row r="89" spans="1:13" s="27" customFormat="1" x14ac:dyDescent="0.25">
      <c r="A89" s="15"/>
      <c r="B89" s="15"/>
      <c r="C89" s="142"/>
      <c r="D89" s="142"/>
      <c r="E89" s="15"/>
      <c r="F89" s="15"/>
      <c r="G89" s="15"/>
      <c r="H89" s="15"/>
      <c r="I89" s="15"/>
      <c r="J89" s="15"/>
      <c r="K89" s="15"/>
      <c r="L89" s="15"/>
      <c r="M89" s="15"/>
    </row>
    <row r="90" spans="1:13" s="27" customFormat="1" x14ac:dyDescent="0.25">
      <c r="A90" s="15"/>
      <c r="B90" s="15"/>
      <c r="C90" s="142"/>
      <c r="D90" s="142"/>
      <c r="E90" s="15"/>
      <c r="F90" s="15"/>
      <c r="G90" s="15"/>
      <c r="H90" s="15"/>
      <c r="I90" s="15"/>
      <c r="J90" s="15"/>
      <c r="K90" s="15"/>
      <c r="L90" s="15"/>
      <c r="M90" s="15"/>
    </row>
    <row r="91" spans="1:13" s="27" customFormat="1" x14ac:dyDescent="0.25">
      <c r="A91" s="15"/>
      <c r="B91" s="15"/>
      <c r="C91" s="142"/>
      <c r="D91" s="142"/>
      <c r="E91" s="15"/>
      <c r="F91" s="15"/>
      <c r="G91" s="15"/>
      <c r="H91" s="15"/>
      <c r="I91" s="15"/>
      <c r="J91" s="15"/>
      <c r="K91" s="15"/>
      <c r="L91" s="15"/>
      <c r="M91" s="15"/>
    </row>
    <row r="92" spans="1:13" s="27" customFormat="1" x14ac:dyDescent="0.25">
      <c r="A92" s="15"/>
      <c r="B92" s="15"/>
      <c r="C92" s="142"/>
      <c r="D92" s="142"/>
      <c r="E92" s="15"/>
      <c r="F92" s="15"/>
      <c r="G92" s="15"/>
      <c r="H92" s="15"/>
      <c r="I92" s="15"/>
      <c r="J92" s="15"/>
      <c r="K92" s="15"/>
      <c r="L92" s="15"/>
      <c r="M92" s="15"/>
    </row>
    <row r="93" spans="1:13" s="27" customFormat="1" x14ac:dyDescent="0.25">
      <c r="A93" s="15"/>
      <c r="B93" s="15"/>
      <c r="C93" s="142"/>
      <c r="D93" s="142"/>
      <c r="E93" s="15"/>
      <c r="F93" s="15"/>
      <c r="G93" s="15"/>
      <c r="H93" s="15"/>
      <c r="I93" s="15"/>
      <c r="J93" s="15"/>
      <c r="K93" s="15"/>
      <c r="L93" s="15"/>
      <c r="M93" s="15"/>
    </row>
    <row r="94" spans="1:13" s="27" customFormat="1" x14ac:dyDescent="0.25">
      <c r="A94" s="15"/>
      <c r="B94" s="15"/>
      <c r="C94" s="142"/>
      <c r="D94" s="142"/>
      <c r="E94" s="15"/>
      <c r="F94" s="15"/>
      <c r="G94" s="15"/>
      <c r="H94" s="15"/>
      <c r="I94" s="15"/>
      <c r="J94" s="15"/>
      <c r="K94" s="15"/>
      <c r="L94" s="15"/>
      <c r="M94" s="15"/>
    </row>
    <row r="95" spans="1:13" s="27" customFormat="1" x14ac:dyDescent="0.25">
      <c r="A95" s="15"/>
      <c r="B95" s="15"/>
      <c r="C95" s="142"/>
      <c r="D95" s="142"/>
      <c r="E95" s="15"/>
      <c r="F95" s="15"/>
      <c r="G95" s="15"/>
      <c r="H95" s="15"/>
      <c r="I95" s="15"/>
      <c r="J95" s="15"/>
      <c r="K95" s="15"/>
      <c r="L95" s="15"/>
      <c r="M95" s="15"/>
    </row>
    <row r="96" spans="1:13" s="27" customFormat="1" x14ac:dyDescent="0.25">
      <c r="A96" s="15"/>
      <c r="B96" s="15"/>
      <c r="C96" s="142"/>
      <c r="D96" s="142"/>
      <c r="E96" s="15"/>
      <c r="F96" s="15"/>
      <c r="G96" s="15"/>
      <c r="H96" s="15"/>
      <c r="I96" s="15"/>
      <c r="J96" s="15"/>
      <c r="K96" s="15"/>
      <c r="L96" s="15"/>
      <c r="M96" s="15"/>
    </row>
    <row r="97" spans="1:13" s="27" customFormat="1" x14ac:dyDescent="0.25">
      <c r="A97" s="15"/>
      <c r="B97" s="15"/>
      <c r="C97" s="142"/>
      <c r="D97" s="142"/>
      <c r="E97" s="15"/>
      <c r="F97" s="15"/>
      <c r="G97" s="15"/>
      <c r="H97" s="15"/>
      <c r="I97" s="15"/>
      <c r="J97" s="15"/>
      <c r="K97" s="15"/>
      <c r="L97" s="15"/>
      <c r="M97" s="15"/>
    </row>
    <row r="98" spans="1:13" s="27" customFormat="1" x14ac:dyDescent="0.25">
      <c r="A98" s="15"/>
      <c r="B98" s="15"/>
      <c r="C98" s="142"/>
      <c r="D98" s="142"/>
      <c r="E98" s="15"/>
      <c r="F98" s="15"/>
      <c r="G98" s="15"/>
      <c r="H98" s="15"/>
      <c r="I98" s="15"/>
      <c r="J98" s="15"/>
      <c r="K98" s="15"/>
      <c r="L98" s="15"/>
      <c r="M98" s="15"/>
    </row>
    <row r="99" spans="1:13" s="27" customFormat="1" x14ac:dyDescent="0.25">
      <c r="A99" s="15"/>
      <c r="B99" s="15"/>
      <c r="C99" s="142"/>
      <c r="D99" s="142"/>
      <c r="E99" s="15"/>
      <c r="F99" s="15"/>
      <c r="G99" s="15"/>
      <c r="H99" s="15"/>
      <c r="I99" s="15"/>
      <c r="J99" s="15"/>
      <c r="K99" s="15"/>
      <c r="L99" s="15"/>
      <c r="M99" s="15"/>
    </row>
    <row r="100" spans="1:13" s="27" customFormat="1" x14ac:dyDescent="0.25">
      <c r="A100" s="15"/>
      <c r="B100" s="15"/>
      <c r="C100" s="142"/>
      <c r="D100" s="142"/>
      <c r="E100" s="15"/>
      <c r="F100" s="15"/>
      <c r="G100" s="15"/>
      <c r="H100" s="15"/>
      <c r="I100" s="15"/>
      <c r="J100" s="15"/>
      <c r="K100" s="15"/>
      <c r="L100" s="15"/>
      <c r="M100" s="15"/>
    </row>
    <row r="101" spans="1:13" s="27" customFormat="1" x14ac:dyDescent="0.25">
      <c r="A101" s="15"/>
      <c r="B101" s="15"/>
      <c r="C101" s="142"/>
      <c r="D101" s="142"/>
      <c r="E101" s="15"/>
      <c r="F101" s="15"/>
      <c r="G101" s="15"/>
      <c r="H101" s="15"/>
      <c r="I101" s="15"/>
      <c r="J101" s="15"/>
      <c r="K101" s="15"/>
      <c r="L101" s="15"/>
      <c r="M101" s="15"/>
    </row>
    <row r="102" spans="1:13" s="27" customFormat="1" x14ac:dyDescent="0.25">
      <c r="A102" s="15"/>
      <c r="B102" s="15"/>
      <c r="C102" s="142"/>
      <c r="D102" s="142"/>
      <c r="E102" s="15"/>
      <c r="F102" s="15"/>
      <c r="G102" s="15"/>
      <c r="H102" s="15"/>
      <c r="I102" s="15"/>
      <c r="J102" s="15"/>
      <c r="K102" s="15"/>
      <c r="L102" s="15"/>
      <c r="M102" s="15"/>
    </row>
    <row r="104" spans="1:13" s="27" customFormat="1" x14ac:dyDescent="0.25">
      <c r="A104" s="15"/>
      <c r="B104" s="15"/>
      <c r="C104" s="142"/>
      <c r="D104" s="142"/>
      <c r="E104" s="15"/>
      <c r="F104" s="15"/>
      <c r="G104" s="15"/>
      <c r="H104" s="15"/>
      <c r="I104" s="15"/>
      <c r="J104" s="15"/>
      <c r="K104" s="15"/>
      <c r="L104" s="15"/>
      <c r="M104" s="15"/>
    </row>
    <row r="105" spans="1:13" s="27" customFormat="1" x14ac:dyDescent="0.25">
      <c r="A105" s="15"/>
      <c r="B105" s="15"/>
      <c r="C105" s="142"/>
      <c r="D105" s="142"/>
      <c r="E105" s="15"/>
      <c r="F105" s="15"/>
      <c r="G105" s="15"/>
      <c r="H105" s="15"/>
      <c r="I105" s="15"/>
      <c r="J105" s="15"/>
      <c r="K105" s="15"/>
      <c r="L105" s="15"/>
      <c r="M105" s="15"/>
    </row>
    <row r="106" spans="1:13" s="27" customFormat="1" x14ac:dyDescent="0.25">
      <c r="A106" s="15"/>
      <c r="B106" s="15"/>
      <c r="C106" s="142"/>
      <c r="D106" s="142"/>
      <c r="E106" s="15"/>
      <c r="F106" s="15"/>
      <c r="G106" s="15"/>
      <c r="H106" s="15"/>
      <c r="I106" s="15"/>
      <c r="J106" s="15"/>
      <c r="K106" s="15"/>
      <c r="L106" s="15"/>
      <c r="M106" s="15"/>
    </row>
    <row r="107" spans="1:13" s="27" customFormat="1" x14ac:dyDescent="0.25">
      <c r="A107" s="15"/>
      <c r="B107" s="15"/>
      <c r="C107" s="142"/>
      <c r="D107" s="142"/>
      <c r="E107" s="15"/>
      <c r="F107" s="15"/>
      <c r="G107" s="15"/>
      <c r="H107" s="15"/>
      <c r="I107" s="15"/>
      <c r="J107" s="15"/>
      <c r="K107" s="15"/>
      <c r="L107" s="15"/>
      <c r="M107" s="15"/>
    </row>
    <row r="108" spans="1:13" s="27" customFormat="1" x14ac:dyDescent="0.25">
      <c r="A108" s="15"/>
      <c r="B108" s="15"/>
      <c r="C108" s="142"/>
      <c r="D108" s="142"/>
      <c r="E108" s="15"/>
      <c r="F108" s="15"/>
      <c r="G108" s="15"/>
      <c r="H108" s="15"/>
      <c r="I108" s="15"/>
      <c r="J108" s="15"/>
      <c r="K108" s="15"/>
      <c r="L108" s="15"/>
      <c r="M108" s="15"/>
    </row>
    <row r="109" spans="1:13" s="27" customFormat="1" x14ac:dyDescent="0.25">
      <c r="A109" s="15"/>
      <c r="B109" s="15"/>
      <c r="C109" s="142"/>
      <c r="D109" s="142"/>
      <c r="E109" s="15"/>
      <c r="F109" s="15"/>
      <c r="G109" s="15"/>
      <c r="H109" s="15"/>
      <c r="I109" s="15"/>
      <c r="J109" s="15"/>
      <c r="K109" s="15"/>
      <c r="L109" s="15"/>
      <c r="M109" s="15"/>
    </row>
    <row r="110" spans="1:13" s="27" customFormat="1" x14ac:dyDescent="0.25">
      <c r="A110" s="15"/>
      <c r="B110" s="15"/>
      <c r="C110" s="142"/>
      <c r="D110" s="142"/>
      <c r="E110" s="15"/>
      <c r="F110" s="15"/>
      <c r="G110" s="15"/>
      <c r="H110" s="15"/>
      <c r="I110" s="15"/>
      <c r="J110" s="15"/>
      <c r="K110" s="15"/>
      <c r="L110" s="15"/>
      <c r="M110" s="15"/>
    </row>
    <row r="111" spans="1:13" s="27" customFormat="1" x14ac:dyDescent="0.25">
      <c r="A111" s="15"/>
      <c r="B111" s="15"/>
      <c r="C111" s="142"/>
      <c r="D111" s="142"/>
      <c r="E111" s="15"/>
      <c r="F111" s="15"/>
      <c r="G111" s="15"/>
      <c r="H111" s="15"/>
      <c r="I111" s="15"/>
      <c r="J111" s="15"/>
      <c r="K111" s="15"/>
      <c r="L111" s="15"/>
      <c r="M111" s="15"/>
    </row>
    <row r="112" spans="1:13" s="27" customFormat="1" x14ac:dyDescent="0.25">
      <c r="A112" s="15"/>
      <c r="B112" s="15"/>
      <c r="C112" s="142"/>
      <c r="D112" s="142"/>
      <c r="E112" s="15"/>
      <c r="F112" s="15"/>
      <c r="G112" s="15"/>
      <c r="H112" s="15"/>
      <c r="I112" s="15"/>
      <c r="J112" s="15"/>
      <c r="K112" s="15"/>
      <c r="L112" s="15"/>
      <c r="M112" s="15"/>
    </row>
    <row r="113" spans="1:13" s="27" customFormat="1" x14ac:dyDescent="0.25">
      <c r="A113" s="15"/>
      <c r="B113" s="15"/>
      <c r="C113" s="142"/>
      <c r="D113" s="142"/>
      <c r="E113" s="15"/>
      <c r="F113" s="15"/>
      <c r="G113" s="15"/>
      <c r="H113" s="15"/>
      <c r="I113" s="15"/>
      <c r="J113" s="15"/>
      <c r="K113" s="15"/>
      <c r="L113" s="15"/>
      <c r="M113" s="15"/>
    </row>
    <row r="114" spans="1:13" s="27" customFormat="1" x14ac:dyDescent="0.25">
      <c r="A114" s="15"/>
      <c r="B114" s="15"/>
      <c r="C114" s="142"/>
      <c r="D114" s="142"/>
      <c r="E114" s="15"/>
      <c r="F114" s="15"/>
      <c r="G114" s="15"/>
      <c r="H114" s="15"/>
      <c r="I114" s="15"/>
      <c r="J114" s="15"/>
      <c r="K114" s="15"/>
      <c r="L114" s="15"/>
      <c r="M114" s="15"/>
    </row>
    <row r="115" spans="1:13" s="27" customFormat="1" x14ac:dyDescent="0.25">
      <c r="A115" s="15"/>
      <c r="B115" s="15"/>
      <c r="C115" s="142"/>
      <c r="D115" s="142"/>
      <c r="E115" s="15"/>
      <c r="F115" s="15"/>
      <c r="G115" s="15"/>
      <c r="H115" s="15"/>
      <c r="I115" s="15"/>
      <c r="J115" s="15"/>
      <c r="K115" s="15"/>
      <c r="L115" s="15"/>
      <c r="M115" s="15"/>
    </row>
    <row r="116" spans="1:13" s="27" customFormat="1" x14ac:dyDescent="0.25">
      <c r="A116" s="15"/>
      <c r="B116" s="15"/>
      <c r="C116" s="142"/>
      <c r="D116" s="142"/>
      <c r="E116" s="15"/>
      <c r="F116" s="15"/>
      <c r="G116" s="15"/>
      <c r="H116" s="15"/>
      <c r="I116" s="15"/>
      <c r="J116" s="15"/>
      <c r="K116" s="15"/>
      <c r="L116" s="15"/>
      <c r="M116" s="15"/>
    </row>
    <row r="117" spans="1:13" s="27" customFormat="1" x14ac:dyDescent="0.25">
      <c r="A117" s="15"/>
      <c r="B117" s="15"/>
      <c r="C117" s="142"/>
      <c r="D117" s="142"/>
      <c r="E117" s="15"/>
      <c r="F117" s="15"/>
      <c r="G117" s="15"/>
      <c r="H117" s="15"/>
      <c r="I117" s="15"/>
      <c r="J117" s="15"/>
      <c r="K117" s="15"/>
      <c r="L117" s="15"/>
      <c r="M117" s="15"/>
    </row>
    <row r="118" spans="1:13" s="27" customFormat="1" x14ac:dyDescent="0.25">
      <c r="A118" s="15"/>
      <c r="B118" s="15"/>
      <c r="C118" s="142"/>
      <c r="D118" s="142"/>
      <c r="E118" s="15"/>
      <c r="F118" s="15"/>
      <c r="G118" s="15"/>
      <c r="H118" s="15"/>
      <c r="I118" s="15"/>
      <c r="J118" s="15"/>
      <c r="K118" s="15"/>
      <c r="L118" s="15"/>
      <c r="M118" s="15"/>
    </row>
    <row r="120" spans="1:13" s="27" customFormat="1" x14ac:dyDescent="0.25">
      <c r="A120" s="15"/>
      <c r="B120" s="15"/>
      <c r="C120" s="142"/>
      <c r="D120" s="142"/>
      <c r="E120" s="15"/>
      <c r="F120" s="15"/>
      <c r="G120" s="15"/>
      <c r="H120" s="15"/>
      <c r="I120" s="15"/>
      <c r="J120" s="15"/>
      <c r="K120" s="15"/>
      <c r="L120" s="15"/>
      <c r="M120" s="15"/>
    </row>
    <row r="121" spans="1:13" s="27" customFormat="1" x14ac:dyDescent="0.25">
      <c r="A121" s="15"/>
      <c r="B121" s="15"/>
      <c r="C121" s="142"/>
      <c r="D121" s="142"/>
      <c r="E121" s="15"/>
      <c r="F121" s="15"/>
      <c r="G121" s="15"/>
      <c r="H121" s="15"/>
      <c r="I121" s="15"/>
      <c r="J121" s="15"/>
      <c r="K121" s="15"/>
      <c r="L121" s="15"/>
      <c r="M121" s="15"/>
    </row>
    <row r="122" spans="1:13" s="27" customFormat="1" x14ac:dyDescent="0.25">
      <c r="A122" s="15"/>
      <c r="B122" s="15"/>
      <c r="C122" s="142"/>
      <c r="D122" s="142"/>
      <c r="E122" s="15"/>
      <c r="F122" s="15"/>
      <c r="G122" s="15"/>
      <c r="H122" s="15"/>
      <c r="I122" s="15"/>
      <c r="J122" s="15"/>
      <c r="K122" s="15"/>
      <c r="L122" s="15"/>
      <c r="M122" s="15"/>
    </row>
    <row r="123" spans="1:13" s="27" customFormat="1" x14ac:dyDescent="0.25">
      <c r="A123" s="15"/>
      <c r="B123" s="15"/>
      <c r="C123" s="142"/>
      <c r="D123" s="142"/>
      <c r="E123" s="15"/>
      <c r="F123" s="15"/>
      <c r="G123" s="15"/>
      <c r="H123" s="15"/>
      <c r="I123" s="15"/>
      <c r="J123" s="15"/>
      <c r="K123" s="15"/>
      <c r="L123" s="15"/>
      <c r="M123" s="15"/>
    </row>
    <row r="124" spans="1:13" s="27" customFormat="1" x14ac:dyDescent="0.25">
      <c r="A124" s="15"/>
      <c r="B124" s="15"/>
      <c r="C124" s="142"/>
      <c r="D124" s="142"/>
      <c r="E124" s="15"/>
      <c r="F124" s="15"/>
      <c r="G124" s="15"/>
      <c r="H124" s="15"/>
      <c r="I124" s="15"/>
      <c r="J124" s="15"/>
      <c r="K124" s="15"/>
      <c r="L124" s="15"/>
      <c r="M124" s="15"/>
    </row>
    <row r="125" spans="1:13" s="27" customFormat="1" x14ac:dyDescent="0.25">
      <c r="A125" s="15"/>
      <c r="B125" s="15"/>
      <c r="C125" s="142"/>
      <c r="D125" s="142"/>
      <c r="E125" s="15"/>
      <c r="F125" s="15"/>
      <c r="G125" s="15"/>
      <c r="H125" s="15"/>
      <c r="I125" s="15"/>
      <c r="J125" s="15"/>
      <c r="K125" s="15"/>
      <c r="L125" s="15"/>
      <c r="M125" s="15"/>
    </row>
    <row r="126" spans="1:13" s="27" customFormat="1" x14ac:dyDescent="0.25">
      <c r="A126" s="15"/>
      <c r="B126" s="15"/>
      <c r="C126" s="142"/>
      <c r="D126" s="142"/>
      <c r="E126" s="15"/>
      <c r="F126" s="15"/>
      <c r="G126" s="15"/>
      <c r="H126" s="15"/>
      <c r="I126" s="15"/>
      <c r="J126" s="15"/>
      <c r="K126" s="15"/>
      <c r="L126" s="15"/>
      <c r="M126" s="15"/>
    </row>
    <row r="127" spans="1:13" s="27" customFormat="1" x14ac:dyDescent="0.25">
      <c r="A127" s="15"/>
      <c r="B127" s="15"/>
      <c r="C127" s="142"/>
      <c r="D127" s="142"/>
      <c r="E127" s="15"/>
      <c r="F127" s="15"/>
      <c r="G127" s="15"/>
      <c r="H127" s="15"/>
      <c r="I127" s="15"/>
      <c r="J127" s="15"/>
      <c r="K127" s="15"/>
      <c r="L127" s="15"/>
      <c r="M127" s="15"/>
    </row>
    <row r="128" spans="1:13" s="27" customFormat="1" x14ac:dyDescent="0.25">
      <c r="A128" s="15"/>
      <c r="B128" s="15"/>
      <c r="C128" s="142"/>
      <c r="D128" s="142"/>
      <c r="E128" s="15"/>
      <c r="F128" s="15"/>
      <c r="G128" s="15"/>
      <c r="H128" s="15"/>
      <c r="I128" s="15"/>
      <c r="J128" s="15"/>
      <c r="K128" s="15"/>
      <c r="L128" s="15"/>
      <c r="M128" s="15"/>
    </row>
    <row r="129" spans="1:13" s="27" customFormat="1" x14ac:dyDescent="0.25">
      <c r="A129" s="15"/>
      <c r="B129" s="15"/>
      <c r="C129" s="142"/>
      <c r="D129" s="142"/>
      <c r="E129" s="15"/>
      <c r="F129" s="15"/>
      <c r="G129" s="15"/>
      <c r="H129" s="15"/>
      <c r="I129" s="15"/>
      <c r="J129" s="15"/>
      <c r="K129" s="15"/>
      <c r="L129" s="15"/>
      <c r="M129" s="15"/>
    </row>
    <row r="130" spans="1:13" s="27" customFormat="1" x14ac:dyDescent="0.25">
      <c r="A130" s="15"/>
      <c r="B130" s="15"/>
      <c r="C130" s="142"/>
      <c r="D130" s="142"/>
      <c r="E130" s="15"/>
      <c r="F130" s="15"/>
      <c r="G130" s="15"/>
      <c r="H130" s="15"/>
      <c r="I130" s="15"/>
      <c r="J130" s="15"/>
      <c r="K130" s="15"/>
      <c r="L130" s="15"/>
      <c r="M130" s="15"/>
    </row>
    <row r="131" spans="1:13" s="27" customFormat="1" x14ac:dyDescent="0.25">
      <c r="A131" s="15"/>
      <c r="B131" s="15"/>
      <c r="C131" s="142"/>
      <c r="D131" s="142"/>
      <c r="E131" s="15"/>
      <c r="F131" s="15"/>
      <c r="G131" s="15"/>
      <c r="H131" s="15"/>
      <c r="I131" s="15"/>
      <c r="J131" s="15"/>
      <c r="K131" s="15"/>
      <c r="L131" s="15"/>
      <c r="M131" s="15"/>
    </row>
    <row r="132" spans="1:13" s="27" customFormat="1" x14ac:dyDescent="0.25">
      <c r="A132" s="15"/>
      <c r="B132" s="15"/>
      <c r="C132" s="142"/>
      <c r="D132" s="142"/>
      <c r="E132" s="15"/>
      <c r="F132" s="15"/>
      <c r="G132" s="15"/>
      <c r="H132" s="15"/>
      <c r="I132" s="15"/>
      <c r="J132" s="15"/>
      <c r="K132" s="15"/>
      <c r="L132" s="15"/>
      <c r="M132" s="15"/>
    </row>
    <row r="133" spans="1:13" s="27" customFormat="1" x14ac:dyDescent="0.25">
      <c r="A133" s="15"/>
      <c r="B133" s="15"/>
      <c r="C133" s="142"/>
      <c r="D133" s="142"/>
      <c r="E133" s="15"/>
      <c r="F133" s="15"/>
      <c r="G133" s="15"/>
      <c r="H133" s="15"/>
      <c r="I133" s="15"/>
      <c r="J133" s="15"/>
      <c r="K133" s="15"/>
      <c r="L133" s="15"/>
      <c r="M133" s="15"/>
    </row>
    <row r="134" spans="1:13" s="27" customFormat="1" x14ac:dyDescent="0.25">
      <c r="A134" s="15"/>
      <c r="B134" s="15"/>
      <c r="C134" s="142"/>
      <c r="D134" s="142"/>
      <c r="E134" s="15"/>
      <c r="F134" s="15"/>
      <c r="G134" s="15"/>
      <c r="H134" s="15"/>
      <c r="I134" s="15"/>
      <c r="J134" s="15"/>
      <c r="K134" s="15"/>
      <c r="L134" s="15"/>
      <c r="M134" s="15"/>
    </row>
    <row r="136" spans="1:13" s="27" customFormat="1" x14ac:dyDescent="0.25">
      <c r="A136" s="15"/>
      <c r="B136" s="15"/>
      <c r="C136" s="142"/>
      <c r="D136" s="142"/>
      <c r="E136" s="15"/>
      <c r="F136" s="15"/>
      <c r="G136" s="15"/>
      <c r="H136" s="15"/>
      <c r="I136" s="15"/>
      <c r="J136" s="15"/>
      <c r="K136" s="15"/>
      <c r="L136" s="15"/>
      <c r="M136" s="15"/>
    </row>
    <row r="137" spans="1:13" s="27" customFormat="1" x14ac:dyDescent="0.25">
      <c r="A137" s="15"/>
      <c r="B137" s="15"/>
      <c r="C137" s="142"/>
      <c r="D137" s="142"/>
      <c r="E137" s="15"/>
      <c r="F137" s="15"/>
      <c r="G137" s="15"/>
      <c r="H137" s="15"/>
      <c r="I137" s="15"/>
      <c r="J137" s="15"/>
      <c r="K137" s="15"/>
      <c r="L137" s="15"/>
      <c r="M137" s="15"/>
    </row>
    <row r="138" spans="1:13" s="27" customFormat="1" x14ac:dyDescent="0.25">
      <c r="A138" s="15"/>
      <c r="B138" s="15"/>
      <c r="C138" s="142"/>
      <c r="D138" s="142"/>
      <c r="E138" s="15"/>
      <c r="F138" s="15"/>
      <c r="G138" s="15"/>
      <c r="H138" s="15"/>
      <c r="I138" s="15"/>
      <c r="J138" s="15"/>
      <c r="K138" s="15"/>
      <c r="L138" s="15"/>
      <c r="M138" s="15"/>
    </row>
    <row r="139" spans="1:13" s="27" customFormat="1" x14ac:dyDescent="0.25">
      <c r="A139" s="15"/>
      <c r="B139" s="15"/>
      <c r="C139" s="142"/>
      <c r="D139" s="142"/>
      <c r="E139" s="15"/>
      <c r="F139" s="15"/>
      <c r="G139" s="15"/>
      <c r="H139" s="15"/>
      <c r="I139" s="15"/>
      <c r="J139" s="15"/>
      <c r="K139" s="15"/>
      <c r="L139" s="15"/>
      <c r="M139" s="15"/>
    </row>
    <row r="140" spans="1:13" s="27" customFormat="1" x14ac:dyDescent="0.25">
      <c r="A140" s="15"/>
      <c r="B140" s="15"/>
      <c r="C140" s="142"/>
      <c r="D140" s="142"/>
      <c r="E140" s="15"/>
      <c r="F140" s="15"/>
      <c r="G140" s="15"/>
      <c r="H140" s="15"/>
      <c r="I140" s="15"/>
      <c r="J140" s="15"/>
      <c r="K140" s="15"/>
      <c r="L140" s="15"/>
      <c r="M140" s="15"/>
    </row>
    <row r="141" spans="1:13" s="27" customFormat="1" x14ac:dyDescent="0.25">
      <c r="A141" s="15"/>
      <c r="B141" s="15"/>
      <c r="C141" s="142"/>
      <c r="D141" s="142"/>
      <c r="E141" s="15"/>
      <c r="F141" s="15"/>
      <c r="G141" s="15"/>
      <c r="H141" s="15"/>
      <c r="I141" s="15"/>
      <c r="J141" s="15"/>
      <c r="K141" s="15"/>
      <c r="L141" s="15"/>
      <c r="M141" s="15"/>
    </row>
    <row r="142" spans="1:13" s="27" customFormat="1" x14ac:dyDescent="0.25">
      <c r="A142" s="15"/>
      <c r="B142" s="15"/>
      <c r="C142" s="142"/>
      <c r="D142" s="142"/>
      <c r="E142" s="15"/>
      <c r="F142" s="15"/>
      <c r="G142" s="15"/>
      <c r="H142" s="15"/>
      <c r="I142" s="15"/>
      <c r="J142" s="15"/>
      <c r="K142" s="15"/>
      <c r="L142" s="15"/>
      <c r="M142" s="15"/>
    </row>
    <row r="143" spans="1:13" s="27" customFormat="1" x14ac:dyDescent="0.25">
      <c r="A143" s="15"/>
      <c r="B143" s="15"/>
      <c r="C143" s="142"/>
      <c r="D143" s="142"/>
      <c r="E143" s="15"/>
      <c r="F143" s="15"/>
      <c r="G143" s="15"/>
      <c r="H143" s="15"/>
      <c r="I143" s="15"/>
      <c r="J143" s="15"/>
      <c r="K143" s="15"/>
      <c r="L143" s="15"/>
      <c r="M143" s="15"/>
    </row>
    <row r="144" spans="1:13" s="27" customFormat="1" x14ac:dyDescent="0.25">
      <c r="A144" s="15"/>
      <c r="B144" s="15"/>
      <c r="C144" s="142"/>
      <c r="D144" s="142"/>
      <c r="E144" s="15"/>
      <c r="F144" s="15"/>
      <c r="G144" s="15"/>
      <c r="H144" s="15"/>
      <c r="I144" s="15"/>
      <c r="J144" s="15"/>
      <c r="K144" s="15"/>
      <c r="L144" s="15"/>
      <c r="M144" s="15"/>
    </row>
    <row r="145" spans="1:13" s="27" customFormat="1" x14ac:dyDescent="0.25">
      <c r="A145" s="15"/>
      <c r="B145" s="15"/>
      <c r="C145" s="142"/>
      <c r="D145" s="142"/>
      <c r="E145" s="15"/>
      <c r="F145" s="15"/>
      <c r="G145" s="15"/>
      <c r="H145" s="15"/>
      <c r="I145" s="15"/>
      <c r="J145" s="15"/>
      <c r="K145" s="15"/>
      <c r="L145" s="15"/>
      <c r="M145" s="15"/>
    </row>
    <row r="146" spans="1:13" s="27" customFormat="1" x14ac:dyDescent="0.25">
      <c r="A146" s="15"/>
      <c r="B146" s="15"/>
      <c r="C146" s="142"/>
      <c r="D146" s="142"/>
      <c r="E146" s="15"/>
      <c r="F146" s="15"/>
      <c r="G146" s="15"/>
      <c r="H146" s="15"/>
      <c r="I146" s="15"/>
      <c r="J146" s="15"/>
      <c r="K146" s="15"/>
      <c r="L146" s="15"/>
      <c r="M146" s="15"/>
    </row>
    <row r="147" spans="1:13" s="27" customFormat="1" x14ac:dyDescent="0.25">
      <c r="A147" s="15"/>
      <c r="B147" s="15"/>
      <c r="C147" s="142"/>
      <c r="D147" s="142"/>
      <c r="E147" s="15"/>
      <c r="F147" s="15"/>
      <c r="G147" s="15"/>
      <c r="H147" s="15"/>
      <c r="I147" s="15"/>
      <c r="J147" s="15"/>
      <c r="K147" s="15"/>
      <c r="L147" s="15"/>
      <c r="M147" s="15"/>
    </row>
    <row r="148" spans="1:13" s="27" customFormat="1" x14ac:dyDescent="0.25">
      <c r="A148" s="15"/>
      <c r="B148" s="15"/>
      <c r="C148" s="142"/>
      <c r="D148" s="142"/>
      <c r="E148" s="15"/>
      <c r="F148" s="15"/>
      <c r="G148" s="15"/>
      <c r="H148" s="15"/>
      <c r="I148" s="15"/>
      <c r="J148" s="15"/>
      <c r="K148" s="15"/>
      <c r="L148" s="15"/>
      <c r="M148" s="15"/>
    </row>
    <row r="149" spans="1:13" s="27" customFormat="1" x14ac:dyDescent="0.25">
      <c r="A149" s="15"/>
      <c r="B149" s="15"/>
      <c r="C149" s="142"/>
      <c r="D149" s="142"/>
      <c r="E149" s="15"/>
      <c r="F149" s="15"/>
      <c r="G149" s="15"/>
      <c r="H149" s="15"/>
      <c r="I149" s="15"/>
      <c r="J149" s="15"/>
      <c r="K149" s="15"/>
      <c r="L149" s="15"/>
      <c r="M149" s="15"/>
    </row>
    <row r="150" spans="1:13" s="27" customFormat="1" x14ac:dyDescent="0.25">
      <c r="A150" s="15"/>
      <c r="B150" s="15"/>
      <c r="C150" s="142"/>
      <c r="D150" s="142"/>
      <c r="E150" s="15"/>
      <c r="F150" s="15"/>
      <c r="G150" s="15"/>
      <c r="H150" s="15"/>
      <c r="I150" s="15"/>
      <c r="J150" s="15"/>
      <c r="K150" s="15"/>
      <c r="L150" s="15"/>
      <c r="M150" s="15"/>
    </row>
    <row r="151" spans="1:13" ht="15.75" customHeight="1" x14ac:dyDescent="0.25"/>
    <row r="152" spans="1:13" s="27" customFormat="1" x14ac:dyDescent="0.25">
      <c r="A152" s="15"/>
      <c r="B152" s="15"/>
      <c r="C152" s="142"/>
      <c r="D152" s="142"/>
      <c r="E152" s="15"/>
      <c r="F152" s="15"/>
      <c r="G152" s="15"/>
      <c r="H152" s="15"/>
      <c r="I152" s="15"/>
      <c r="J152" s="15"/>
      <c r="K152" s="15"/>
      <c r="L152" s="15"/>
      <c r="M152" s="15"/>
    </row>
    <row r="153" spans="1:13" s="27" customFormat="1" x14ac:dyDescent="0.25">
      <c r="A153" s="15"/>
      <c r="B153" s="15"/>
      <c r="C153" s="142"/>
      <c r="D153" s="142"/>
      <c r="E153" s="15"/>
      <c r="F153" s="15"/>
      <c r="G153" s="15"/>
      <c r="H153" s="15"/>
      <c r="I153" s="15"/>
      <c r="J153" s="15"/>
      <c r="K153" s="15"/>
      <c r="L153" s="15"/>
      <c r="M153" s="15"/>
    </row>
    <row r="154" spans="1:13" s="27" customFormat="1" x14ac:dyDescent="0.25">
      <c r="A154" s="15"/>
      <c r="B154" s="15"/>
      <c r="C154" s="142"/>
      <c r="D154" s="142"/>
      <c r="E154" s="15"/>
      <c r="F154" s="15"/>
      <c r="G154" s="15"/>
      <c r="H154" s="15"/>
      <c r="I154" s="15"/>
      <c r="J154" s="15"/>
      <c r="K154" s="15"/>
      <c r="L154" s="15"/>
      <c r="M154" s="15"/>
    </row>
    <row r="155" spans="1:13" s="27" customFormat="1" x14ac:dyDescent="0.25">
      <c r="A155" s="15"/>
      <c r="B155" s="15"/>
      <c r="C155" s="142"/>
      <c r="D155" s="142"/>
      <c r="E155" s="15"/>
      <c r="F155" s="15"/>
      <c r="G155" s="15"/>
      <c r="H155" s="15"/>
      <c r="I155" s="15"/>
      <c r="J155" s="15"/>
      <c r="K155" s="15"/>
      <c r="L155" s="15"/>
      <c r="M155" s="15"/>
    </row>
    <row r="156" spans="1:13" s="27" customFormat="1" x14ac:dyDescent="0.25">
      <c r="A156" s="15"/>
      <c r="B156" s="15"/>
      <c r="C156" s="142"/>
      <c r="D156" s="142"/>
      <c r="E156" s="15"/>
      <c r="F156" s="15"/>
      <c r="G156" s="15"/>
      <c r="H156" s="15"/>
      <c r="I156" s="15"/>
      <c r="J156" s="15"/>
      <c r="K156" s="15"/>
      <c r="L156" s="15"/>
      <c r="M156" s="15"/>
    </row>
    <row r="157" spans="1:13" s="27" customFormat="1" x14ac:dyDescent="0.25">
      <c r="A157" s="15"/>
      <c r="B157" s="15"/>
      <c r="C157" s="142"/>
      <c r="D157" s="142"/>
      <c r="E157" s="15"/>
      <c r="F157" s="15"/>
      <c r="G157" s="15"/>
      <c r="H157" s="15"/>
      <c r="I157" s="15"/>
      <c r="J157" s="15"/>
      <c r="K157" s="15"/>
      <c r="L157" s="15"/>
      <c r="M157" s="15"/>
    </row>
    <row r="158" spans="1:13" s="27" customFormat="1" x14ac:dyDescent="0.25">
      <c r="A158" s="15"/>
      <c r="B158" s="15"/>
      <c r="C158" s="142"/>
      <c r="D158" s="142"/>
      <c r="E158" s="15"/>
      <c r="F158" s="15"/>
      <c r="G158" s="15"/>
      <c r="H158" s="15"/>
      <c r="I158" s="15"/>
      <c r="J158" s="15"/>
      <c r="K158" s="15"/>
      <c r="L158" s="15"/>
      <c r="M158" s="15"/>
    </row>
    <row r="159" spans="1:13" s="27" customFormat="1" x14ac:dyDescent="0.25">
      <c r="A159" s="15"/>
      <c r="B159" s="15"/>
      <c r="C159" s="142"/>
      <c r="D159" s="142"/>
      <c r="E159" s="15"/>
      <c r="F159" s="15"/>
      <c r="G159" s="15"/>
      <c r="H159" s="15"/>
      <c r="I159" s="15"/>
      <c r="J159" s="15"/>
      <c r="K159" s="15"/>
      <c r="L159" s="15"/>
      <c r="M159" s="15"/>
    </row>
    <row r="160" spans="1:13" s="27" customFormat="1" x14ac:dyDescent="0.25">
      <c r="A160" s="15"/>
      <c r="B160" s="15"/>
      <c r="C160" s="142"/>
      <c r="D160" s="142"/>
      <c r="E160" s="15"/>
      <c r="F160" s="15"/>
      <c r="G160" s="15"/>
      <c r="H160" s="15"/>
      <c r="I160" s="15"/>
      <c r="J160" s="15"/>
      <c r="K160" s="15"/>
      <c r="L160" s="15"/>
      <c r="M160" s="15"/>
    </row>
    <row r="161" spans="1:13" s="27" customFormat="1" x14ac:dyDescent="0.25">
      <c r="A161" s="15"/>
      <c r="B161" s="15"/>
      <c r="C161" s="142"/>
      <c r="D161" s="142"/>
      <c r="E161" s="15"/>
      <c r="F161" s="15"/>
      <c r="G161" s="15"/>
      <c r="H161" s="15"/>
      <c r="I161" s="15"/>
      <c r="J161" s="15"/>
      <c r="K161" s="15"/>
      <c r="L161" s="15"/>
      <c r="M161" s="15"/>
    </row>
    <row r="162" spans="1:13" s="27" customFormat="1" x14ac:dyDescent="0.25">
      <c r="A162" s="15"/>
      <c r="B162" s="15"/>
      <c r="C162" s="142"/>
      <c r="D162" s="142"/>
      <c r="E162" s="15"/>
      <c r="F162" s="15"/>
      <c r="G162" s="15"/>
      <c r="H162" s="15"/>
      <c r="I162" s="15"/>
      <c r="J162" s="15"/>
      <c r="K162" s="15"/>
      <c r="L162" s="15"/>
      <c r="M162" s="15"/>
    </row>
    <row r="163" spans="1:13" s="27" customFormat="1" x14ac:dyDescent="0.25">
      <c r="A163" s="15"/>
      <c r="B163" s="15"/>
      <c r="C163" s="142"/>
      <c r="D163" s="142"/>
      <c r="E163" s="15"/>
      <c r="F163" s="15"/>
      <c r="G163" s="15"/>
      <c r="H163" s="15"/>
      <c r="I163" s="15"/>
      <c r="J163" s="15"/>
      <c r="K163" s="15"/>
      <c r="L163" s="15"/>
      <c r="M163" s="15"/>
    </row>
    <row r="164" spans="1:13" s="27" customFormat="1" x14ac:dyDescent="0.25">
      <c r="A164" s="15"/>
      <c r="B164" s="15"/>
      <c r="C164" s="142"/>
      <c r="D164" s="142"/>
      <c r="E164" s="15"/>
      <c r="F164" s="15"/>
      <c r="G164" s="15"/>
      <c r="H164" s="15"/>
      <c r="I164" s="15"/>
      <c r="J164" s="15"/>
      <c r="K164" s="15"/>
      <c r="L164" s="15"/>
      <c r="M164" s="15"/>
    </row>
    <row r="165" spans="1:13" s="27" customFormat="1" x14ac:dyDescent="0.25">
      <c r="A165" s="15"/>
      <c r="B165" s="15"/>
      <c r="C165" s="142"/>
      <c r="D165" s="142"/>
      <c r="E165" s="15"/>
      <c r="F165" s="15"/>
      <c r="G165" s="15"/>
      <c r="H165" s="15"/>
      <c r="I165" s="15"/>
      <c r="J165" s="15"/>
      <c r="K165" s="15"/>
      <c r="L165" s="15"/>
      <c r="M165" s="15"/>
    </row>
    <row r="166" spans="1:13" s="27" customFormat="1" x14ac:dyDescent="0.25">
      <c r="A166" s="15"/>
      <c r="B166" s="15"/>
      <c r="C166" s="142"/>
      <c r="D166" s="142"/>
      <c r="E166" s="15"/>
      <c r="F166" s="15"/>
      <c r="G166" s="15"/>
      <c r="H166" s="15"/>
      <c r="I166" s="15"/>
      <c r="J166" s="15"/>
      <c r="K166" s="15"/>
      <c r="L166" s="15"/>
      <c r="M166" s="15"/>
    </row>
    <row r="167" spans="1:13" s="143" customFormat="1" ht="15.75" customHeight="1" x14ac:dyDescent="0.25">
      <c r="A167" s="15"/>
      <c r="B167" s="15"/>
      <c r="C167" s="142"/>
      <c r="D167" s="142"/>
      <c r="E167" s="15"/>
      <c r="F167" s="15"/>
      <c r="G167" s="15"/>
      <c r="H167" s="15"/>
      <c r="I167" s="15"/>
      <c r="J167" s="15"/>
      <c r="K167" s="15"/>
      <c r="L167" s="15"/>
      <c r="M167" s="15"/>
    </row>
    <row r="168" spans="1:13" s="27" customFormat="1" x14ac:dyDescent="0.25">
      <c r="A168" s="15"/>
      <c r="B168" s="15"/>
      <c r="C168" s="142"/>
      <c r="D168" s="142"/>
      <c r="E168" s="15"/>
      <c r="F168" s="15"/>
      <c r="G168" s="15"/>
      <c r="H168" s="15"/>
      <c r="I168" s="15"/>
      <c r="J168" s="15"/>
      <c r="K168" s="15"/>
      <c r="L168" s="15"/>
      <c r="M168" s="15"/>
    </row>
    <row r="169" spans="1:13" s="27" customFormat="1" x14ac:dyDescent="0.25">
      <c r="A169" s="15"/>
      <c r="B169" s="15"/>
      <c r="C169" s="142"/>
      <c r="D169" s="142"/>
      <c r="E169" s="15"/>
      <c r="F169" s="15"/>
      <c r="G169" s="15"/>
      <c r="H169" s="15"/>
      <c r="I169" s="15"/>
      <c r="J169" s="15"/>
      <c r="K169" s="15"/>
      <c r="L169" s="15"/>
      <c r="M169" s="15"/>
    </row>
    <row r="170" spans="1:13" s="27" customFormat="1" x14ac:dyDescent="0.25">
      <c r="A170" s="15"/>
      <c r="B170" s="15"/>
      <c r="C170" s="142"/>
      <c r="D170" s="142"/>
      <c r="E170" s="15"/>
      <c r="F170" s="15"/>
      <c r="G170" s="15"/>
      <c r="H170" s="15"/>
      <c r="I170" s="15"/>
      <c r="J170" s="15"/>
      <c r="K170" s="15"/>
      <c r="L170" s="15"/>
      <c r="M170" s="15"/>
    </row>
    <row r="171" spans="1:13" s="27" customFormat="1" x14ac:dyDescent="0.25">
      <c r="A171" s="15"/>
      <c r="B171" s="15"/>
      <c r="C171" s="142"/>
      <c r="D171" s="142"/>
      <c r="E171" s="15"/>
      <c r="F171" s="15"/>
      <c r="G171" s="15"/>
      <c r="H171" s="15"/>
      <c r="I171" s="15"/>
      <c r="J171" s="15"/>
      <c r="K171" s="15"/>
      <c r="L171" s="15"/>
      <c r="M171" s="15"/>
    </row>
    <row r="172" spans="1:13" s="27" customFormat="1" x14ac:dyDescent="0.25">
      <c r="A172" s="15"/>
      <c r="B172" s="15"/>
      <c r="C172" s="142"/>
      <c r="D172" s="142"/>
      <c r="E172" s="15"/>
      <c r="F172" s="15"/>
      <c r="G172" s="15"/>
      <c r="H172" s="15"/>
      <c r="I172" s="15"/>
      <c r="J172" s="15"/>
      <c r="K172" s="15"/>
      <c r="L172" s="15"/>
      <c r="M172" s="15"/>
    </row>
    <row r="173" spans="1:13" s="27" customFormat="1" x14ac:dyDescent="0.25">
      <c r="A173" s="15"/>
      <c r="B173" s="15"/>
      <c r="C173" s="142"/>
      <c r="D173" s="142"/>
      <c r="E173" s="15"/>
      <c r="F173" s="15"/>
      <c r="G173" s="15"/>
      <c r="H173" s="15"/>
      <c r="I173" s="15"/>
      <c r="J173" s="15"/>
      <c r="K173" s="15"/>
      <c r="L173" s="15"/>
      <c r="M173" s="15"/>
    </row>
    <row r="174" spans="1:13" s="27" customFormat="1" x14ac:dyDescent="0.25">
      <c r="A174" s="15"/>
      <c r="B174" s="15"/>
      <c r="C174" s="142"/>
      <c r="D174" s="142"/>
      <c r="E174" s="15"/>
      <c r="F174" s="15"/>
      <c r="G174" s="15"/>
      <c r="H174" s="15"/>
      <c r="I174" s="15"/>
      <c r="J174" s="15"/>
      <c r="K174" s="15"/>
      <c r="L174" s="15"/>
      <c r="M174" s="15"/>
    </row>
    <row r="175" spans="1:13" s="27" customFormat="1" x14ac:dyDescent="0.25">
      <c r="A175" s="15"/>
      <c r="B175" s="15"/>
      <c r="C175" s="142"/>
      <c r="D175" s="142"/>
      <c r="E175" s="15"/>
      <c r="F175" s="15"/>
      <c r="G175" s="15"/>
      <c r="H175" s="15"/>
      <c r="I175" s="15"/>
      <c r="J175" s="15"/>
      <c r="K175" s="15"/>
      <c r="L175" s="15"/>
      <c r="M175" s="15"/>
    </row>
    <row r="176" spans="1:13" s="27" customFormat="1" x14ac:dyDescent="0.25">
      <c r="A176" s="15"/>
      <c r="B176" s="15"/>
      <c r="C176" s="142"/>
      <c r="D176" s="142"/>
      <c r="E176" s="15"/>
      <c r="F176" s="15"/>
      <c r="G176" s="15"/>
      <c r="H176" s="15"/>
      <c r="I176" s="15"/>
      <c r="J176" s="15"/>
      <c r="K176" s="15"/>
      <c r="L176" s="15"/>
      <c r="M176" s="15"/>
    </row>
    <row r="177" spans="1:13" s="27" customFormat="1" x14ac:dyDescent="0.25">
      <c r="A177" s="15"/>
      <c r="B177" s="15"/>
      <c r="C177" s="142"/>
      <c r="D177" s="142"/>
      <c r="E177" s="15"/>
      <c r="F177" s="15"/>
      <c r="G177" s="15"/>
      <c r="H177" s="15"/>
      <c r="I177" s="15"/>
      <c r="J177" s="15"/>
      <c r="K177" s="15"/>
      <c r="L177" s="15"/>
      <c r="M177" s="15"/>
    </row>
    <row r="178" spans="1:13" s="27" customFormat="1" x14ac:dyDescent="0.25">
      <c r="A178" s="15"/>
      <c r="B178" s="15"/>
      <c r="C178" s="142"/>
      <c r="D178" s="142"/>
      <c r="E178" s="15"/>
      <c r="F178" s="15"/>
      <c r="G178" s="15"/>
      <c r="H178" s="15"/>
      <c r="I178" s="15"/>
      <c r="J178" s="15"/>
      <c r="K178" s="15"/>
      <c r="L178" s="15"/>
      <c r="M178" s="15"/>
    </row>
    <row r="179" spans="1:13" s="27" customFormat="1" x14ac:dyDescent="0.25">
      <c r="A179" s="15"/>
      <c r="B179" s="15"/>
      <c r="C179" s="142"/>
      <c r="D179" s="142"/>
      <c r="E179" s="15"/>
      <c r="F179" s="15"/>
      <c r="G179" s="15"/>
      <c r="H179" s="15"/>
      <c r="I179" s="15"/>
      <c r="J179" s="15"/>
      <c r="K179" s="15"/>
      <c r="L179" s="15"/>
      <c r="M179" s="15"/>
    </row>
    <row r="180" spans="1:13" s="27" customFormat="1" x14ac:dyDescent="0.25">
      <c r="A180" s="15"/>
      <c r="B180" s="15"/>
      <c r="C180" s="142"/>
      <c r="D180" s="142"/>
      <c r="E180" s="15"/>
      <c r="F180" s="15"/>
      <c r="G180" s="15"/>
      <c r="H180" s="15"/>
      <c r="I180" s="15"/>
      <c r="J180" s="15"/>
      <c r="K180" s="15"/>
      <c r="L180" s="15"/>
      <c r="M180" s="15"/>
    </row>
    <row r="181" spans="1:13" s="27" customFormat="1" x14ac:dyDescent="0.25">
      <c r="A181" s="15"/>
      <c r="B181" s="15"/>
      <c r="C181" s="142"/>
      <c r="D181" s="142"/>
      <c r="E181" s="15"/>
      <c r="F181" s="15"/>
      <c r="G181" s="15"/>
      <c r="H181" s="15"/>
      <c r="I181" s="15"/>
      <c r="J181" s="15"/>
      <c r="K181" s="15"/>
      <c r="L181" s="15"/>
      <c r="M181" s="15"/>
    </row>
    <row r="182" spans="1:13" s="27" customFormat="1" x14ac:dyDescent="0.25">
      <c r="A182" s="15"/>
      <c r="B182" s="15"/>
      <c r="C182" s="142"/>
      <c r="D182" s="142"/>
      <c r="E182" s="15"/>
      <c r="F182" s="15"/>
      <c r="G182" s="15"/>
      <c r="H182" s="15"/>
      <c r="I182" s="15"/>
      <c r="J182" s="15"/>
      <c r="K182" s="15"/>
      <c r="L182" s="15"/>
      <c r="M182" s="15"/>
    </row>
    <row r="183" spans="1:13" s="143" customFormat="1" ht="15.75" customHeight="1" x14ac:dyDescent="0.25">
      <c r="A183" s="15"/>
      <c r="B183" s="15"/>
      <c r="C183" s="142"/>
      <c r="D183" s="142"/>
      <c r="E183" s="15"/>
      <c r="F183" s="15"/>
      <c r="G183" s="15"/>
      <c r="H183" s="15"/>
      <c r="I183" s="15"/>
      <c r="J183" s="15"/>
      <c r="K183" s="15"/>
      <c r="L183" s="15"/>
      <c r="M183" s="15"/>
    </row>
    <row r="184" spans="1:13" s="27" customFormat="1" x14ac:dyDescent="0.25">
      <c r="A184" s="15"/>
      <c r="B184" s="15"/>
      <c r="C184" s="142"/>
      <c r="D184" s="142"/>
      <c r="E184" s="15"/>
      <c r="F184" s="15"/>
      <c r="G184" s="15"/>
      <c r="H184" s="15"/>
      <c r="I184" s="15"/>
      <c r="J184" s="15"/>
      <c r="K184" s="15"/>
      <c r="L184" s="15"/>
      <c r="M184" s="15"/>
    </row>
    <row r="185" spans="1:13" s="27" customFormat="1" x14ac:dyDescent="0.25">
      <c r="A185" s="15"/>
      <c r="B185" s="15"/>
      <c r="C185" s="142"/>
      <c r="D185" s="142"/>
      <c r="E185" s="15"/>
      <c r="F185" s="15"/>
      <c r="G185" s="15"/>
      <c r="H185" s="15"/>
      <c r="I185" s="15"/>
      <c r="J185" s="15"/>
      <c r="K185" s="15"/>
      <c r="L185" s="15"/>
      <c r="M185" s="15"/>
    </row>
    <row r="186" spans="1:13" s="27" customFormat="1" x14ac:dyDescent="0.25">
      <c r="A186" s="15"/>
      <c r="B186" s="15"/>
      <c r="C186" s="142"/>
      <c r="D186" s="142"/>
      <c r="E186" s="15"/>
      <c r="F186" s="15"/>
      <c r="G186" s="15"/>
      <c r="H186" s="15"/>
      <c r="I186" s="15"/>
      <c r="J186" s="15"/>
      <c r="K186" s="15"/>
      <c r="L186" s="15"/>
      <c r="M186" s="15"/>
    </row>
    <row r="187" spans="1:13" s="27" customFormat="1" x14ac:dyDescent="0.25">
      <c r="A187" s="15"/>
      <c r="B187" s="15"/>
      <c r="C187" s="142"/>
      <c r="D187" s="142"/>
      <c r="E187" s="15"/>
      <c r="F187" s="15"/>
      <c r="G187" s="15"/>
      <c r="H187" s="15"/>
      <c r="I187" s="15"/>
      <c r="J187" s="15"/>
      <c r="K187" s="15"/>
      <c r="L187" s="15"/>
      <c r="M187" s="15"/>
    </row>
    <row r="188" spans="1:13" s="27" customFormat="1" x14ac:dyDescent="0.25">
      <c r="A188" s="15"/>
      <c r="B188" s="15"/>
      <c r="C188" s="142"/>
      <c r="D188" s="142"/>
      <c r="E188" s="15"/>
      <c r="F188" s="15"/>
      <c r="G188" s="15"/>
      <c r="H188" s="15"/>
      <c r="I188" s="15"/>
      <c r="J188" s="15"/>
      <c r="K188" s="15"/>
      <c r="L188" s="15"/>
      <c r="M188" s="15"/>
    </row>
    <row r="189" spans="1:13" s="27" customFormat="1" x14ac:dyDescent="0.25">
      <c r="A189" s="15"/>
      <c r="B189" s="15"/>
      <c r="C189" s="142"/>
      <c r="D189" s="142"/>
      <c r="E189" s="15"/>
      <c r="F189" s="15"/>
      <c r="G189" s="15"/>
      <c r="H189" s="15"/>
      <c r="I189" s="15"/>
      <c r="J189" s="15"/>
      <c r="K189" s="15"/>
      <c r="L189" s="15"/>
      <c r="M189" s="15"/>
    </row>
    <row r="190" spans="1:13" s="27" customFormat="1" x14ac:dyDescent="0.25">
      <c r="A190" s="15"/>
      <c r="B190" s="15"/>
      <c r="C190" s="142"/>
      <c r="D190" s="142"/>
      <c r="E190" s="15"/>
      <c r="F190" s="15"/>
      <c r="G190" s="15"/>
      <c r="H190" s="15"/>
      <c r="I190" s="15"/>
      <c r="J190" s="15"/>
      <c r="K190" s="15"/>
      <c r="L190" s="15"/>
      <c r="M190" s="15"/>
    </row>
    <row r="191" spans="1:13" s="27" customFormat="1" x14ac:dyDescent="0.25">
      <c r="A191" s="15"/>
      <c r="B191" s="15"/>
      <c r="C191" s="142"/>
      <c r="D191" s="142"/>
      <c r="E191" s="15"/>
      <c r="F191" s="15"/>
      <c r="G191" s="15"/>
      <c r="H191" s="15"/>
      <c r="I191" s="15"/>
      <c r="J191" s="15"/>
      <c r="K191" s="15"/>
      <c r="L191" s="15"/>
      <c r="M191" s="15"/>
    </row>
    <row r="192" spans="1:13" s="27" customFormat="1" x14ac:dyDescent="0.25">
      <c r="A192" s="15"/>
      <c r="B192" s="15"/>
      <c r="C192" s="142"/>
      <c r="D192" s="142"/>
      <c r="E192" s="15"/>
      <c r="F192" s="15"/>
      <c r="G192" s="15"/>
      <c r="H192" s="15"/>
      <c r="I192" s="15"/>
      <c r="J192" s="15"/>
      <c r="K192" s="15"/>
      <c r="L192" s="15"/>
      <c r="M192" s="15"/>
    </row>
    <row r="193" spans="1:13" s="27" customFormat="1" x14ac:dyDescent="0.25">
      <c r="A193" s="15"/>
      <c r="B193" s="15"/>
      <c r="C193" s="142"/>
      <c r="D193" s="142"/>
      <c r="E193" s="15"/>
      <c r="F193" s="15"/>
      <c r="G193" s="15"/>
      <c r="H193" s="15"/>
      <c r="I193" s="15"/>
      <c r="J193" s="15"/>
      <c r="K193" s="15"/>
      <c r="L193" s="15"/>
      <c r="M193" s="15"/>
    </row>
    <row r="194" spans="1:13" s="27" customFormat="1" x14ac:dyDescent="0.25">
      <c r="A194" s="15"/>
      <c r="B194" s="15"/>
      <c r="C194" s="142"/>
      <c r="D194" s="142"/>
      <c r="E194" s="15"/>
      <c r="F194" s="15"/>
      <c r="G194" s="15"/>
      <c r="H194" s="15"/>
      <c r="I194" s="15"/>
      <c r="J194" s="15"/>
      <c r="K194" s="15"/>
      <c r="L194" s="15"/>
      <c r="M194" s="15"/>
    </row>
    <row r="195" spans="1:13" s="27" customFormat="1" x14ac:dyDescent="0.25">
      <c r="A195" s="15"/>
      <c r="B195" s="15"/>
      <c r="C195" s="142"/>
      <c r="D195" s="142"/>
      <c r="E195" s="15"/>
      <c r="F195" s="15"/>
      <c r="G195" s="15"/>
      <c r="H195" s="15"/>
      <c r="I195" s="15"/>
      <c r="J195" s="15"/>
      <c r="K195" s="15"/>
      <c r="L195" s="15"/>
      <c r="M195" s="15"/>
    </row>
    <row r="196" spans="1:13" s="27" customFormat="1" x14ac:dyDescent="0.25">
      <c r="A196" s="15"/>
      <c r="B196" s="15"/>
      <c r="C196" s="142"/>
      <c r="D196" s="142"/>
      <c r="E196" s="15"/>
      <c r="F196" s="15"/>
      <c r="G196" s="15"/>
      <c r="H196" s="15"/>
      <c r="I196" s="15"/>
      <c r="J196" s="15"/>
      <c r="K196" s="15"/>
      <c r="L196" s="15"/>
      <c r="M196" s="15"/>
    </row>
    <row r="197" spans="1:13" s="27" customFormat="1" x14ac:dyDescent="0.25">
      <c r="A197" s="15"/>
      <c r="B197" s="15"/>
      <c r="C197" s="142"/>
      <c r="D197" s="142"/>
      <c r="E197" s="15"/>
      <c r="F197" s="15"/>
      <c r="G197" s="15"/>
      <c r="H197" s="15"/>
      <c r="I197" s="15"/>
      <c r="J197" s="15"/>
      <c r="K197" s="15"/>
      <c r="L197" s="15"/>
      <c r="M197" s="15"/>
    </row>
    <row r="198" spans="1:13" s="27" customFormat="1" x14ac:dyDescent="0.25">
      <c r="A198" s="15"/>
      <c r="B198" s="15"/>
      <c r="C198" s="142"/>
      <c r="D198" s="142"/>
      <c r="E198" s="15"/>
      <c r="F198" s="15"/>
      <c r="G198" s="15"/>
      <c r="H198" s="15"/>
      <c r="I198" s="15"/>
      <c r="J198" s="15"/>
      <c r="K198" s="15"/>
      <c r="L198" s="15"/>
      <c r="M198" s="15"/>
    </row>
    <row r="200" spans="1:13" s="27" customFormat="1" x14ac:dyDescent="0.25">
      <c r="A200" s="15"/>
      <c r="B200" s="15"/>
      <c r="C200" s="142"/>
      <c r="D200" s="142"/>
      <c r="E200" s="15"/>
      <c r="F200" s="15"/>
      <c r="G200" s="15"/>
      <c r="H200" s="15"/>
      <c r="I200" s="15"/>
      <c r="J200" s="15"/>
      <c r="K200" s="15"/>
      <c r="L200" s="15"/>
      <c r="M200" s="15"/>
    </row>
    <row r="201" spans="1:13" s="27" customFormat="1" x14ac:dyDescent="0.25">
      <c r="A201" s="15"/>
      <c r="B201" s="15"/>
      <c r="C201" s="142"/>
      <c r="D201" s="142"/>
      <c r="E201" s="15"/>
      <c r="F201" s="15"/>
      <c r="G201" s="15"/>
      <c r="H201" s="15"/>
      <c r="I201" s="15"/>
      <c r="J201" s="15"/>
      <c r="K201" s="15"/>
      <c r="L201" s="15"/>
      <c r="M201" s="15"/>
    </row>
    <row r="202" spans="1:13" s="27" customFormat="1" x14ac:dyDescent="0.25">
      <c r="A202" s="15"/>
      <c r="B202" s="15"/>
      <c r="C202" s="142"/>
      <c r="D202" s="142"/>
      <c r="E202" s="15"/>
      <c r="F202" s="15"/>
      <c r="G202" s="15"/>
      <c r="H202" s="15"/>
      <c r="I202" s="15"/>
      <c r="J202" s="15"/>
      <c r="K202" s="15"/>
      <c r="L202" s="15"/>
      <c r="M202" s="15"/>
    </row>
    <row r="203" spans="1:13" s="27" customFormat="1" x14ac:dyDescent="0.25">
      <c r="A203" s="15"/>
      <c r="B203" s="15"/>
      <c r="C203" s="142"/>
      <c r="D203" s="142"/>
      <c r="E203" s="15"/>
      <c r="F203" s="15"/>
      <c r="G203" s="15"/>
      <c r="H203" s="15"/>
      <c r="I203" s="15"/>
      <c r="J203" s="15"/>
      <c r="K203" s="15"/>
      <c r="L203" s="15"/>
      <c r="M203" s="15"/>
    </row>
    <row r="204" spans="1:13" s="27" customFormat="1" x14ac:dyDescent="0.25">
      <c r="A204" s="15"/>
      <c r="B204" s="15"/>
      <c r="C204" s="142"/>
      <c r="D204" s="142"/>
      <c r="E204" s="15"/>
      <c r="F204" s="15"/>
      <c r="G204" s="15"/>
      <c r="H204" s="15"/>
      <c r="I204" s="15"/>
      <c r="J204" s="15"/>
      <c r="K204" s="15"/>
      <c r="L204" s="15"/>
      <c r="M204" s="15"/>
    </row>
    <row r="205" spans="1:13" s="27" customFormat="1" x14ac:dyDescent="0.25">
      <c r="A205" s="15"/>
      <c r="B205" s="15"/>
      <c r="C205" s="142"/>
      <c r="D205" s="142"/>
      <c r="E205" s="15"/>
      <c r="F205" s="15"/>
      <c r="G205" s="15"/>
      <c r="H205" s="15"/>
      <c r="I205" s="15"/>
      <c r="J205" s="15"/>
      <c r="K205" s="15"/>
      <c r="L205" s="15"/>
      <c r="M205" s="15"/>
    </row>
    <row r="206" spans="1:13" s="27" customFormat="1" x14ac:dyDescent="0.25">
      <c r="A206" s="15"/>
      <c r="B206" s="15"/>
      <c r="C206" s="142"/>
      <c r="D206" s="142"/>
      <c r="E206" s="15"/>
      <c r="F206" s="15"/>
      <c r="G206" s="15"/>
      <c r="H206" s="15"/>
      <c r="I206" s="15"/>
      <c r="J206" s="15"/>
      <c r="K206" s="15"/>
      <c r="L206" s="15"/>
      <c r="M206" s="15"/>
    </row>
    <row r="207" spans="1:13" s="27" customFormat="1" x14ac:dyDescent="0.25">
      <c r="A207" s="15"/>
      <c r="B207" s="15"/>
      <c r="C207" s="142"/>
      <c r="D207" s="142"/>
      <c r="E207" s="15"/>
      <c r="F207" s="15"/>
      <c r="G207" s="15"/>
      <c r="H207" s="15"/>
      <c r="I207" s="15"/>
      <c r="J207" s="15"/>
      <c r="K207" s="15"/>
      <c r="L207" s="15"/>
      <c r="M207" s="15"/>
    </row>
    <row r="208" spans="1:13" s="27" customFormat="1" x14ac:dyDescent="0.25">
      <c r="A208" s="15"/>
      <c r="B208" s="15"/>
      <c r="C208" s="142"/>
      <c r="D208" s="142"/>
      <c r="E208" s="15"/>
      <c r="F208" s="15"/>
      <c r="G208" s="15"/>
      <c r="H208" s="15"/>
      <c r="I208" s="15"/>
      <c r="J208" s="15"/>
      <c r="K208" s="15"/>
      <c r="L208" s="15"/>
      <c r="M208" s="15"/>
    </row>
    <row r="209" spans="1:13" s="27" customFormat="1" x14ac:dyDescent="0.25">
      <c r="A209" s="15"/>
      <c r="B209" s="15"/>
      <c r="C209" s="142"/>
      <c r="D209" s="142"/>
      <c r="E209" s="15"/>
      <c r="F209" s="15"/>
      <c r="G209" s="15"/>
      <c r="H209" s="15"/>
      <c r="I209" s="15"/>
      <c r="J209" s="15"/>
      <c r="K209" s="15"/>
      <c r="L209" s="15"/>
      <c r="M209" s="15"/>
    </row>
    <row r="210" spans="1:13" s="27" customFormat="1" x14ac:dyDescent="0.25">
      <c r="A210" s="15"/>
      <c r="B210" s="15"/>
      <c r="C210" s="142"/>
      <c r="D210" s="142"/>
      <c r="E210" s="15"/>
      <c r="F210" s="15"/>
      <c r="G210" s="15"/>
      <c r="H210" s="15"/>
      <c r="I210" s="15"/>
      <c r="J210" s="15"/>
      <c r="K210" s="15"/>
      <c r="L210" s="15"/>
      <c r="M210" s="15"/>
    </row>
    <row r="211" spans="1:13" s="27" customFormat="1" x14ac:dyDescent="0.25">
      <c r="A211" s="15"/>
      <c r="B211" s="15"/>
      <c r="C211" s="142"/>
      <c r="D211" s="142"/>
      <c r="E211" s="15"/>
      <c r="F211" s="15"/>
      <c r="G211" s="15"/>
      <c r="H211" s="15"/>
      <c r="I211" s="15"/>
      <c r="J211" s="15"/>
      <c r="K211" s="15"/>
      <c r="L211" s="15"/>
      <c r="M211" s="15"/>
    </row>
    <row r="212" spans="1:13" s="27" customFormat="1" x14ac:dyDescent="0.25">
      <c r="A212" s="15"/>
      <c r="B212" s="15"/>
      <c r="C212" s="142"/>
      <c r="D212" s="142"/>
      <c r="E212" s="15"/>
      <c r="F212" s="15"/>
      <c r="G212" s="15"/>
      <c r="H212" s="15"/>
      <c r="I212" s="15"/>
      <c r="J212" s="15"/>
      <c r="K212" s="15"/>
      <c r="L212" s="15"/>
      <c r="M212" s="15"/>
    </row>
    <row r="213" spans="1:13" s="27" customFormat="1" x14ac:dyDescent="0.25">
      <c r="A213" s="15"/>
      <c r="B213" s="15"/>
      <c r="C213" s="142"/>
      <c r="D213" s="142"/>
      <c r="E213" s="15"/>
      <c r="F213" s="15"/>
      <c r="G213" s="15"/>
      <c r="H213" s="15"/>
      <c r="I213" s="15"/>
      <c r="J213" s="15"/>
      <c r="K213" s="15"/>
      <c r="L213" s="15"/>
      <c r="M213" s="15"/>
    </row>
    <row r="214" spans="1:13" s="27" customFormat="1" x14ac:dyDescent="0.25">
      <c r="A214" s="15"/>
      <c r="B214" s="15"/>
      <c r="C214" s="142"/>
      <c r="D214" s="142"/>
      <c r="E214" s="15"/>
      <c r="F214" s="15"/>
      <c r="G214" s="15"/>
      <c r="H214" s="15"/>
      <c r="I214" s="15"/>
      <c r="J214" s="15"/>
      <c r="K214" s="15"/>
      <c r="L214" s="15"/>
      <c r="M214" s="15"/>
    </row>
    <row r="222" spans="1:13" s="27" customFormat="1" x14ac:dyDescent="0.25">
      <c r="A222" s="15"/>
      <c r="B222" s="15"/>
      <c r="C222" s="142"/>
      <c r="D222" s="142"/>
      <c r="E222" s="15"/>
      <c r="F222" s="15"/>
      <c r="G222" s="15"/>
      <c r="H222" s="15"/>
      <c r="I222" s="15"/>
      <c r="J222" s="15"/>
      <c r="K222" s="15"/>
      <c r="L222" s="15"/>
      <c r="M222" s="15"/>
    </row>
    <row r="224" spans="1:13" s="144" customFormat="1" ht="18.75" x14ac:dyDescent="0.3">
      <c r="A224" s="15"/>
      <c r="B224" s="15"/>
      <c r="C224" s="142"/>
      <c r="D224" s="142"/>
      <c r="E224" s="15"/>
      <c r="F224" s="15"/>
      <c r="G224" s="15"/>
      <c r="H224" s="15"/>
      <c r="I224" s="15"/>
      <c r="J224" s="15"/>
      <c r="K224" s="15"/>
      <c r="L224" s="15"/>
      <c r="M224" s="15"/>
    </row>
    <row r="225" spans="1:13" s="35" customFormat="1" ht="21" customHeight="1" x14ac:dyDescent="0.25">
      <c r="A225" s="15"/>
      <c r="B225" s="15"/>
      <c r="C225" s="142"/>
      <c r="D225" s="142"/>
      <c r="E225" s="15"/>
      <c r="F225" s="15"/>
      <c r="G225" s="15"/>
      <c r="H225" s="15"/>
      <c r="I225" s="15"/>
      <c r="J225" s="15"/>
      <c r="K225" s="15"/>
      <c r="L225" s="15"/>
      <c r="M225" s="15"/>
    </row>
    <row r="226" spans="1:13" s="35" customFormat="1" ht="21" customHeight="1" x14ac:dyDescent="0.25">
      <c r="A226" s="15"/>
      <c r="B226" s="15"/>
      <c r="C226" s="142"/>
      <c r="D226" s="142"/>
      <c r="E226" s="15"/>
      <c r="F226" s="15"/>
      <c r="G226" s="15"/>
      <c r="H226" s="15"/>
      <c r="I226" s="15"/>
      <c r="J226" s="15"/>
      <c r="K226" s="15"/>
      <c r="L226" s="15"/>
      <c r="M226" s="15"/>
    </row>
    <row r="230" spans="1:13" s="145" customFormat="1" ht="15.75" x14ac:dyDescent="0.25">
      <c r="A230" s="15"/>
      <c r="B230" s="15"/>
      <c r="C230" s="142"/>
      <c r="D230" s="142"/>
      <c r="E230" s="15"/>
      <c r="F230" s="15"/>
      <c r="G230" s="15"/>
      <c r="H230" s="15"/>
      <c r="I230" s="15"/>
      <c r="J230" s="15"/>
      <c r="K230" s="15"/>
      <c r="L230" s="15"/>
      <c r="M230" s="15"/>
    </row>
    <row r="231" spans="1:13" s="145" customFormat="1" ht="15.75" x14ac:dyDescent="0.25">
      <c r="A231" s="15"/>
      <c r="B231" s="15"/>
      <c r="C231" s="142"/>
      <c r="D231" s="142"/>
      <c r="E231" s="15"/>
      <c r="F231" s="15"/>
      <c r="G231" s="15"/>
      <c r="H231" s="15"/>
      <c r="I231" s="15"/>
      <c r="J231" s="15"/>
      <c r="K231" s="15"/>
      <c r="L231" s="15"/>
      <c r="M231" s="15"/>
    </row>
    <row r="232" spans="1:13" s="145" customFormat="1" ht="15.75" x14ac:dyDescent="0.25">
      <c r="A232" s="15"/>
      <c r="B232" s="15"/>
      <c r="C232" s="142"/>
      <c r="D232" s="142"/>
      <c r="E232" s="15"/>
      <c r="F232" s="15"/>
      <c r="G232" s="15"/>
      <c r="H232" s="15"/>
      <c r="I232" s="15"/>
      <c r="J232" s="15"/>
      <c r="K232" s="15"/>
      <c r="L232" s="15"/>
      <c r="M232" s="15"/>
    </row>
    <row r="233" spans="1:13" s="145" customFormat="1" ht="15.75" x14ac:dyDescent="0.25">
      <c r="A233" s="15"/>
      <c r="B233" s="15"/>
      <c r="C233" s="142"/>
      <c r="D233" s="142"/>
      <c r="E233" s="15"/>
      <c r="F233" s="15"/>
      <c r="G233" s="15"/>
      <c r="H233" s="15"/>
      <c r="I233" s="15"/>
      <c r="J233" s="15"/>
      <c r="K233" s="15"/>
      <c r="L233" s="15"/>
      <c r="M233" s="15"/>
    </row>
  </sheetData>
  <mergeCells count="24">
    <mergeCell ref="A7:M7"/>
    <mergeCell ref="A1:M1"/>
    <mergeCell ref="A2:M2"/>
    <mergeCell ref="A3:M3"/>
    <mergeCell ref="A4:M4"/>
    <mergeCell ref="A6:M6"/>
    <mergeCell ref="A83:B83"/>
    <mergeCell ref="C83:E83"/>
    <mergeCell ref="F83:J83"/>
    <mergeCell ref="K83:M83"/>
    <mergeCell ref="A9:A10"/>
    <mergeCell ref="B9:B10"/>
    <mergeCell ref="C9:C10"/>
    <mergeCell ref="D9:D10"/>
    <mergeCell ref="E9:H9"/>
    <mergeCell ref="I9:I10"/>
    <mergeCell ref="J9:L9"/>
    <mergeCell ref="M9:M10"/>
    <mergeCell ref="K80:M80"/>
    <mergeCell ref="A84:B84"/>
    <mergeCell ref="C84:E84"/>
    <mergeCell ref="F84:J84"/>
    <mergeCell ref="K84:M84"/>
    <mergeCell ref="A86:M86"/>
  </mergeCells>
  <phoneticPr fontId="26" type="noConversion"/>
  <hyperlinks>
    <hyperlink ref="J12" location="'2'!A1" display="'2'!A1"/>
    <hyperlink ref="J63" location="'1'!A1" display="'1'!A1"/>
    <hyperlink ref="J14" location="'6'!A1" display="'6'!A1"/>
    <hyperlink ref="J17" location="'15'!A1" display="'15'!A1"/>
    <hyperlink ref="J19" location="'4'!A1" display="'4'!A1"/>
    <hyperlink ref="J21" location="'8'!A1" display="'8'!A1"/>
    <hyperlink ref="J23" location="'12'!A1" display="'12'!A1"/>
    <hyperlink ref="J37" location="'3'!A1" display="'3'!A1"/>
    <hyperlink ref="J42" location="'11'!A1" display="'11'!A1"/>
    <hyperlink ref="J43" location="'10'!A1" display="'10'!A1"/>
    <hyperlink ref="J46" location="'9'!A1" display="'9'!A1"/>
    <hyperlink ref="J47" location="'14'!A1" display="'14'!A1"/>
    <hyperlink ref="J49" location="'7'!A1" display="'7'!A1"/>
    <hyperlink ref="J51" location="'16'!A1" display="'16'!A1"/>
    <hyperlink ref="J53" location="'18'!A1" display="'18'!A1"/>
    <hyperlink ref="J55" location="'13'!A1" display="'13'!A1"/>
    <hyperlink ref="J57" location="'17'!A1" display="'17'!A1"/>
    <hyperlink ref="J59" location="'20'!A1" display="'20'!A1"/>
    <hyperlink ref="J61" location="'5'!A1" display="'5'!A1"/>
    <hyperlink ref="B24" r:id="rId1"/>
    <hyperlink ref="B25" r:id="rId2" display="2022 PPMP POW\PPMP 2022 (450K)\DUMINGAG\Repair of DSA Office and Student center.xlsx"/>
    <hyperlink ref="B26" r:id="rId3" display="2022 PPMP POW\PPMP 2022 (850K)\CMSE Lakewood\Repair of Septic Tank for Bagong Lipunan Building (Mini Gym) at JHCSC CMSE Campus\Repair of Septic Tank for Bagong Lipunan Building (Mini Gym) at JHCSC%"/>
    <hyperlink ref="B27" r:id="rId4"/>
    <hyperlink ref="B28" r:id="rId5"/>
    <hyperlink ref="B29" r:id="rId6" display="2022 PPMP POW\PPMP 2022 (850K)\MAIN\Repair,Improvement of 1-CL SEDP Building ( High School Library) at JHCSC Main Campus\POW\Repair,Improvement of 1-CL SEDP Building ( High School Library) at JHCSC Mai"/>
    <hyperlink ref="B30" r:id="rId7"/>
    <hyperlink ref="B31" r:id="rId8"/>
    <hyperlink ref="B32" r:id="rId9"/>
    <hyperlink ref="B33" r:id="rId10"/>
    <hyperlink ref="B34" r:id="rId11"/>
    <hyperlink ref="J39" location="'21'!A1" display="'21'!A1"/>
  </hyperlinks>
  <pageMargins left="0.25" right="0.25" top="0.75" bottom="0.5" header="0.3" footer="0.05"/>
  <pageSetup paperSize="14" scale="59" fitToHeight="0" orientation="landscape" horizontalDpi="0" verticalDpi="0" r:id="rId12"/>
  <drawing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
  <sheetViews>
    <sheetView workbookViewId="0">
      <selection activeCell="E6" sqref="E6"/>
    </sheetView>
  </sheetViews>
  <sheetFormatPr defaultRowHeight="15" x14ac:dyDescent="0.25"/>
  <cols>
    <col min="1" max="1" width="26.140625" bestFit="1" customWidth="1"/>
    <col min="2" max="2" width="13.7109375" customWidth="1"/>
    <col min="3" max="3" width="13.85546875" bestFit="1" customWidth="1"/>
    <col min="5" max="5" width="16.42578125" bestFit="1" customWidth="1"/>
    <col min="6" max="6" width="0" hidden="1" customWidth="1"/>
    <col min="7" max="7" width="11.28515625" hidden="1" customWidth="1"/>
    <col min="8" max="8" width="0" hidden="1" customWidth="1"/>
    <col min="9" max="9" width="11.28515625" hidden="1" customWidth="1"/>
    <col min="10" max="10" width="0" hidden="1" customWidth="1"/>
    <col min="11" max="11" width="11.28515625" hidden="1" customWidth="1"/>
    <col min="12" max="12" width="0" hidden="1" customWidth="1"/>
    <col min="13" max="13" width="11.28515625" hidden="1" customWidth="1"/>
    <col min="15" max="15" width="39.28515625" bestFit="1" customWidth="1"/>
    <col min="16" max="16" width="31.28515625" bestFit="1" customWidth="1"/>
    <col min="17" max="17" width="10.140625" bestFit="1" customWidth="1"/>
    <col min="18" max="21" width="0" hidden="1" customWidth="1"/>
  </cols>
  <sheetData>
    <row r="1" spans="1:21" ht="21" x14ac:dyDescent="0.35">
      <c r="A1" s="201" t="s">
        <v>16</v>
      </c>
      <c r="B1" s="201"/>
      <c r="C1" s="201"/>
      <c r="D1" s="201"/>
      <c r="E1" s="201"/>
      <c r="F1" s="201"/>
      <c r="G1" s="201"/>
      <c r="H1" s="201"/>
      <c r="I1" s="201"/>
      <c r="J1" s="201"/>
      <c r="K1" s="201"/>
      <c r="L1" s="201"/>
      <c r="M1" s="201"/>
      <c r="O1" s="13" t="s">
        <v>53</v>
      </c>
      <c r="P1" s="13" t="s">
        <v>54</v>
      </c>
      <c r="Q1" s="13" t="s">
        <v>55</v>
      </c>
      <c r="R1" s="13" t="s">
        <v>3</v>
      </c>
      <c r="S1" s="13" t="s">
        <v>4</v>
      </c>
      <c r="T1" s="13" t="s">
        <v>5</v>
      </c>
      <c r="U1" s="13" t="s">
        <v>6</v>
      </c>
    </row>
    <row r="2" spans="1:21" x14ac:dyDescent="0.25">
      <c r="A2" s="8" t="s">
        <v>28</v>
      </c>
      <c r="B2" s="8" t="s">
        <v>29</v>
      </c>
      <c r="C2" s="8" t="s">
        <v>30</v>
      </c>
      <c r="D2" s="8" t="s">
        <v>31</v>
      </c>
      <c r="E2" s="8" t="s">
        <v>32</v>
      </c>
      <c r="F2" s="8" t="s">
        <v>33</v>
      </c>
      <c r="G2" s="8" t="s">
        <v>34</v>
      </c>
      <c r="H2" s="8" t="s">
        <v>35</v>
      </c>
      <c r="I2" s="8" t="s">
        <v>36</v>
      </c>
      <c r="J2" s="8" t="s">
        <v>37</v>
      </c>
      <c r="K2" s="8" t="s">
        <v>38</v>
      </c>
      <c r="L2" s="8" t="s">
        <v>39</v>
      </c>
      <c r="M2" s="8" t="s">
        <v>40</v>
      </c>
      <c r="O2" s="1" t="s">
        <v>426</v>
      </c>
      <c r="P2" s="1" t="s">
        <v>57</v>
      </c>
      <c r="Q2" s="2">
        <v>50000</v>
      </c>
      <c r="R2" s="2">
        <v>50000</v>
      </c>
      <c r="S2" s="1">
        <v>0</v>
      </c>
      <c r="T2" s="1">
        <v>0</v>
      </c>
      <c r="U2" s="1">
        <v>0</v>
      </c>
    </row>
    <row r="3" spans="1:21" x14ac:dyDescent="0.25">
      <c r="A3" s="8" t="s">
        <v>425</v>
      </c>
      <c r="B3" s="8" t="s">
        <v>41</v>
      </c>
      <c r="C3" s="8">
        <v>1</v>
      </c>
      <c r="D3" s="9">
        <v>50000</v>
      </c>
      <c r="E3" s="9">
        <v>50000</v>
      </c>
      <c r="F3" s="8">
        <v>1</v>
      </c>
      <c r="G3" s="9">
        <v>50000</v>
      </c>
      <c r="H3" s="8">
        <v>0</v>
      </c>
      <c r="I3" s="8">
        <v>0</v>
      </c>
      <c r="J3" s="8">
        <v>0</v>
      </c>
      <c r="K3" s="8">
        <v>0</v>
      </c>
      <c r="L3" s="8">
        <v>0</v>
      </c>
      <c r="M3" s="8">
        <v>0</v>
      </c>
      <c r="O3" s="1" t="s">
        <v>426</v>
      </c>
      <c r="P3" s="1" t="s">
        <v>60</v>
      </c>
      <c r="Q3" s="2">
        <v>50000</v>
      </c>
      <c r="R3" s="2">
        <v>50000</v>
      </c>
      <c r="S3" s="1">
        <v>0</v>
      </c>
      <c r="T3" s="1">
        <v>0</v>
      </c>
      <c r="U3" s="1">
        <v>0</v>
      </c>
    </row>
    <row r="4" spans="1:21" x14ac:dyDescent="0.25">
      <c r="A4" s="8" t="s">
        <v>16</v>
      </c>
      <c r="B4" s="8" t="s">
        <v>41</v>
      </c>
      <c r="C4" s="8">
        <v>2</v>
      </c>
      <c r="D4" s="9">
        <v>80000</v>
      </c>
      <c r="E4" s="9">
        <v>160000</v>
      </c>
      <c r="F4" s="8">
        <v>1</v>
      </c>
      <c r="G4" s="9">
        <v>80000</v>
      </c>
      <c r="H4" s="8">
        <v>0</v>
      </c>
      <c r="I4" s="9">
        <v>0</v>
      </c>
      <c r="J4" s="8">
        <v>1</v>
      </c>
      <c r="K4" s="9">
        <v>80000</v>
      </c>
      <c r="L4" s="8">
        <v>0</v>
      </c>
      <c r="M4" s="8">
        <v>0</v>
      </c>
      <c r="O4" s="1" t="s">
        <v>426</v>
      </c>
      <c r="P4" s="1" t="s">
        <v>64</v>
      </c>
      <c r="Q4" s="2">
        <v>160000</v>
      </c>
      <c r="R4" s="2">
        <v>80000</v>
      </c>
      <c r="S4" s="1">
        <v>0</v>
      </c>
      <c r="T4" s="2">
        <v>80000</v>
      </c>
      <c r="U4" s="1">
        <v>0</v>
      </c>
    </row>
    <row r="5" spans="1:21" x14ac:dyDescent="0.25">
      <c r="A5" s="8" t="s">
        <v>16</v>
      </c>
      <c r="B5" s="8" t="s">
        <v>41</v>
      </c>
      <c r="C5" s="8">
        <v>1</v>
      </c>
      <c r="D5" s="9">
        <v>50000</v>
      </c>
      <c r="E5" s="9">
        <v>50000</v>
      </c>
      <c r="F5" s="8">
        <v>1</v>
      </c>
      <c r="G5" s="9">
        <v>50000</v>
      </c>
      <c r="H5" s="8">
        <v>0</v>
      </c>
      <c r="I5" s="8">
        <v>0</v>
      </c>
      <c r="J5" s="8">
        <v>0</v>
      </c>
      <c r="K5" s="8">
        <v>0</v>
      </c>
      <c r="L5" s="8">
        <v>0</v>
      </c>
      <c r="M5" s="8">
        <v>0</v>
      </c>
    </row>
    <row r="6" spans="1:21" ht="18.75" x14ac:dyDescent="0.3">
      <c r="A6" s="199" t="s">
        <v>25</v>
      </c>
      <c r="B6" s="200"/>
      <c r="C6" s="1"/>
      <c r="D6" s="1"/>
      <c r="E6" s="160">
        <f>SUM(E3:E5)</f>
        <v>260000</v>
      </c>
      <c r="F6" s="1"/>
      <c r="G6" s="1"/>
      <c r="H6" s="1"/>
      <c r="I6" s="1"/>
      <c r="J6" s="1"/>
      <c r="K6" s="1"/>
      <c r="L6" s="1"/>
      <c r="M6" s="1"/>
    </row>
  </sheetData>
  <mergeCells count="2">
    <mergeCell ref="A1:M1"/>
    <mergeCell ref="A6:B6"/>
  </mergeCells>
  <hyperlinks>
    <hyperlink ref="E6" location="APP!A1" display="APP!A1"/>
  </hyperlinks>
  <pageMargins left="0.25" right="0.25" top="0.75" bottom="0.75" header="0.3" footer="0.3"/>
  <pageSetup paperSize="10000" scale="89" fitToHeight="0" orientation="landscape"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
  <sheetViews>
    <sheetView workbookViewId="0">
      <selection activeCell="E4" sqref="E4"/>
    </sheetView>
  </sheetViews>
  <sheetFormatPr defaultRowHeight="15" x14ac:dyDescent="0.25"/>
  <cols>
    <col min="1" max="1" width="22" bestFit="1" customWidth="1"/>
    <col min="2" max="2" width="6.85546875" bestFit="1" customWidth="1"/>
    <col min="3" max="3" width="13.85546875" bestFit="1" customWidth="1"/>
    <col min="4" max="4" width="10.140625" bestFit="1" customWidth="1"/>
    <col min="5" max="5" width="16.42578125" bestFit="1" customWidth="1"/>
    <col min="6" max="6" width="10.140625" bestFit="1" customWidth="1"/>
    <col min="7" max="7" width="11.28515625" bestFit="1" customWidth="1"/>
    <col min="9" max="9" width="11.28515625" bestFit="1" customWidth="1"/>
    <col min="11" max="11" width="11.28515625" bestFit="1" customWidth="1"/>
    <col min="13" max="13" width="11.28515625" bestFit="1" customWidth="1"/>
    <col min="15" max="15" width="20.140625" bestFit="1" customWidth="1"/>
    <col min="16" max="16" width="35.42578125" bestFit="1" customWidth="1"/>
    <col min="17" max="21" width="10.140625" bestFit="1" customWidth="1"/>
  </cols>
  <sheetData>
    <row r="1" spans="1:21" ht="21" x14ac:dyDescent="0.35">
      <c r="A1" s="201" t="s">
        <v>26</v>
      </c>
      <c r="B1" s="201"/>
      <c r="C1" s="201"/>
      <c r="D1" s="201"/>
      <c r="E1" s="201"/>
      <c r="F1" s="201"/>
      <c r="G1" s="201"/>
      <c r="H1" s="201"/>
      <c r="I1" s="201"/>
      <c r="J1" s="201"/>
      <c r="K1" s="201"/>
      <c r="L1" s="201"/>
      <c r="M1" s="201"/>
      <c r="O1" s="13" t="s">
        <v>53</v>
      </c>
      <c r="P1" s="13" t="s">
        <v>54</v>
      </c>
      <c r="Q1" s="13" t="s">
        <v>55</v>
      </c>
      <c r="R1" s="13" t="s">
        <v>3</v>
      </c>
      <c r="S1" s="13" t="s">
        <v>4</v>
      </c>
      <c r="T1" s="13" t="s">
        <v>5</v>
      </c>
      <c r="U1" s="13" t="s">
        <v>6</v>
      </c>
    </row>
    <row r="2" spans="1:21" x14ac:dyDescent="0.25">
      <c r="A2" s="8" t="s">
        <v>28</v>
      </c>
      <c r="B2" s="8" t="s">
        <v>29</v>
      </c>
      <c r="C2" s="8" t="s">
        <v>30</v>
      </c>
      <c r="D2" s="8" t="s">
        <v>31</v>
      </c>
      <c r="E2" s="8" t="s">
        <v>32</v>
      </c>
      <c r="F2" s="8" t="s">
        <v>33</v>
      </c>
      <c r="G2" s="8" t="s">
        <v>34</v>
      </c>
      <c r="H2" s="8" t="s">
        <v>35</v>
      </c>
      <c r="I2" s="8" t="s">
        <v>36</v>
      </c>
      <c r="J2" s="8" t="s">
        <v>37</v>
      </c>
      <c r="K2" s="8" t="s">
        <v>38</v>
      </c>
      <c r="L2" s="8" t="s">
        <v>39</v>
      </c>
      <c r="M2" s="8" t="s">
        <v>40</v>
      </c>
      <c r="O2" s="1" t="s">
        <v>427</v>
      </c>
      <c r="P2" s="1" t="s">
        <v>62</v>
      </c>
      <c r="Q2" s="2">
        <v>700000</v>
      </c>
      <c r="R2" s="9">
        <v>175000</v>
      </c>
      <c r="S2" s="9">
        <v>175000</v>
      </c>
      <c r="T2" s="9">
        <v>175000</v>
      </c>
      <c r="U2" s="9">
        <v>175000</v>
      </c>
    </row>
    <row r="3" spans="1:21" x14ac:dyDescent="0.25">
      <c r="A3" s="8" t="s">
        <v>427</v>
      </c>
      <c r="B3" s="8" t="s">
        <v>421</v>
      </c>
      <c r="C3" s="8">
        <v>4</v>
      </c>
      <c r="D3" s="9">
        <v>175000</v>
      </c>
      <c r="E3" s="9">
        <v>699999.84</v>
      </c>
      <c r="F3" s="8">
        <v>1</v>
      </c>
      <c r="G3" s="9">
        <v>175000</v>
      </c>
      <c r="H3" s="8">
        <v>1</v>
      </c>
      <c r="I3" s="9">
        <v>175000</v>
      </c>
      <c r="J3" s="8">
        <v>1</v>
      </c>
      <c r="K3" s="9">
        <v>175000</v>
      </c>
      <c r="L3" s="8">
        <v>1</v>
      </c>
      <c r="M3" s="9">
        <v>175000</v>
      </c>
    </row>
    <row r="4" spans="1:21" ht="18.75" x14ac:dyDescent="0.3">
      <c r="A4" s="199" t="s">
        <v>25</v>
      </c>
      <c r="B4" s="200"/>
      <c r="C4" s="1"/>
      <c r="D4" s="1"/>
      <c r="E4" s="160">
        <v>700000</v>
      </c>
      <c r="F4" s="1"/>
      <c r="G4" s="1"/>
      <c r="H4" s="1"/>
      <c r="I4" s="1"/>
      <c r="J4" s="1"/>
      <c r="K4" s="1"/>
      <c r="L4" s="1"/>
      <c r="M4" s="1"/>
    </row>
  </sheetData>
  <mergeCells count="2">
    <mergeCell ref="A1:M1"/>
    <mergeCell ref="A4:B4"/>
  </mergeCells>
  <hyperlinks>
    <hyperlink ref="E4" location="APP!A1" display="APP!A1"/>
  </hyperlinks>
  <pageMargins left="0.25" right="0.25" top="0.75" bottom="0.75" header="0.3" footer="0.3"/>
  <pageSetup paperSize="10000" scale="79" fitToHeight="0" orientation="landscape"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
  <sheetViews>
    <sheetView zoomScale="90" zoomScaleNormal="90" workbookViewId="0">
      <selection activeCell="A4" sqref="A4:B4"/>
    </sheetView>
  </sheetViews>
  <sheetFormatPr defaultRowHeight="15" x14ac:dyDescent="0.25"/>
  <cols>
    <col min="1" max="1" width="22" bestFit="1" customWidth="1"/>
    <col min="2" max="2" width="6.85546875" bestFit="1" customWidth="1"/>
    <col min="3" max="3" width="13.85546875" bestFit="1" customWidth="1"/>
    <col min="4" max="4" width="11" bestFit="1" customWidth="1"/>
    <col min="5" max="5" width="16.42578125" bestFit="1" customWidth="1"/>
    <col min="6" max="6" width="10.140625" hidden="1" customWidth="1"/>
    <col min="7" max="7" width="11.28515625" hidden="1" customWidth="1"/>
    <col min="8" max="8" width="0" hidden="1" customWidth="1"/>
    <col min="9" max="9" width="11.28515625" hidden="1" customWidth="1"/>
    <col min="10" max="10" width="0" hidden="1" customWidth="1"/>
    <col min="11" max="11" width="11.28515625" hidden="1" customWidth="1"/>
    <col min="12" max="12" width="0" hidden="1" customWidth="1"/>
    <col min="13" max="13" width="11.28515625" hidden="1" customWidth="1"/>
    <col min="15" max="15" width="18" bestFit="1" customWidth="1"/>
    <col min="16" max="16" width="35.42578125" bestFit="1" customWidth="1"/>
    <col min="17" max="17" width="12.5703125" bestFit="1" customWidth="1"/>
    <col min="18" max="21" width="10.140625" hidden="1" customWidth="1"/>
  </cols>
  <sheetData>
    <row r="1" spans="1:21" ht="21" x14ac:dyDescent="0.35">
      <c r="A1" s="201" t="s">
        <v>27</v>
      </c>
      <c r="B1" s="201"/>
      <c r="C1" s="201"/>
      <c r="D1" s="201"/>
      <c r="E1" s="201"/>
      <c r="F1" s="201"/>
      <c r="G1" s="201"/>
      <c r="H1" s="201"/>
      <c r="I1" s="201"/>
      <c r="J1" s="201"/>
      <c r="K1" s="201"/>
      <c r="L1" s="201"/>
      <c r="M1" s="201"/>
      <c r="O1" s="13" t="s">
        <v>53</v>
      </c>
      <c r="P1" s="13" t="s">
        <v>54</v>
      </c>
      <c r="Q1" s="13" t="s">
        <v>55</v>
      </c>
      <c r="R1" s="13" t="s">
        <v>3</v>
      </c>
      <c r="S1" s="13" t="s">
        <v>4</v>
      </c>
      <c r="T1" s="13" t="s">
        <v>5</v>
      </c>
      <c r="U1" s="13" t="s">
        <v>6</v>
      </c>
    </row>
    <row r="2" spans="1:21" x14ac:dyDescent="0.25">
      <c r="A2" s="8" t="s">
        <v>28</v>
      </c>
      <c r="B2" s="8" t="s">
        <v>29</v>
      </c>
      <c r="C2" s="8" t="s">
        <v>30</v>
      </c>
      <c r="D2" s="8" t="s">
        <v>31</v>
      </c>
      <c r="E2" s="8" t="s">
        <v>32</v>
      </c>
      <c r="F2" s="8" t="s">
        <v>33</v>
      </c>
      <c r="G2" s="8" t="s">
        <v>34</v>
      </c>
      <c r="H2" s="8" t="s">
        <v>35</v>
      </c>
      <c r="I2" s="8" t="s">
        <v>36</v>
      </c>
      <c r="J2" s="8" t="s">
        <v>37</v>
      </c>
      <c r="K2" s="8" t="s">
        <v>38</v>
      </c>
      <c r="L2" s="8" t="s">
        <v>39</v>
      </c>
      <c r="M2" s="8" t="s">
        <v>40</v>
      </c>
      <c r="O2" s="1" t="s">
        <v>428</v>
      </c>
      <c r="P2" s="1" t="s">
        <v>62</v>
      </c>
      <c r="Q2" s="2">
        <f>R2+S2+T2+U2</f>
        <v>2800000</v>
      </c>
      <c r="R2" s="9">
        <v>700000</v>
      </c>
      <c r="S2" s="9">
        <v>700000</v>
      </c>
      <c r="T2" s="9">
        <v>700000</v>
      </c>
      <c r="U2" s="9">
        <v>700000</v>
      </c>
    </row>
    <row r="3" spans="1:21" x14ac:dyDescent="0.25">
      <c r="A3" s="8" t="s">
        <v>428</v>
      </c>
      <c r="B3" s="8" t="s">
        <v>421</v>
      </c>
      <c r="C3" s="8">
        <v>4</v>
      </c>
      <c r="D3" s="9">
        <v>700000</v>
      </c>
      <c r="E3" s="9">
        <f>G3+I3+K3+M3</f>
        <v>2800000</v>
      </c>
      <c r="F3" s="8">
        <v>1</v>
      </c>
      <c r="G3" s="9">
        <v>700000</v>
      </c>
      <c r="H3" s="8">
        <v>1</v>
      </c>
      <c r="I3" s="9">
        <v>700000</v>
      </c>
      <c r="J3" s="8">
        <v>1</v>
      </c>
      <c r="K3" s="9">
        <v>700000</v>
      </c>
      <c r="L3" s="8">
        <v>1</v>
      </c>
      <c r="M3" s="9">
        <v>700000</v>
      </c>
    </row>
    <row r="4" spans="1:21" ht="18.75" x14ac:dyDescent="0.3">
      <c r="A4" s="199" t="s">
        <v>25</v>
      </c>
      <c r="B4" s="200"/>
      <c r="C4" s="1"/>
      <c r="D4" s="1"/>
      <c r="E4" s="160">
        <f>SUM(E3:E3)</f>
        <v>2800000</v>
      </c>
      <c r="F4" s="1"/>
      <c r="G4" s="1"/>
      <c r="H4" s="1"/>
      <c r="I4" s="1"/>
      <c r="J4" s="1"/>
      <c r="K4" s="1"/>
      <c r="L4" s="1"/>
      <c r="M4" s="1"/>
    </row>
  </sheetData>
  <mergeCells count="2">
    <mergeCell ref="A1:M1"/>
    <mergeCell ref="A4:B4"/>
  </mergeCells>
  <hyperlinks>
    <hyperlink ref="E4" location="APP!A1" display="APP!A1"/>
  </hyperlinks>
  <pageMargins left="0.25" right="0.25" top="0.75" bottom="0.75" header="0.3" footer="0.3"/>
  <pageSetup paperSize="10000" scale="79" fitToHeight="0" orientation="landscape"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6"/>
  <sheetViews>
    <sheetView zoomScale="80" zoomScaleNormal="80" workbookViewId="0">
      <selection activeCell="E16" sqref="E16"/>
    </sheetView>
  </sheetViews>
  <sheetFormatPr defaultRowHeight="15" x14ac:dyDescent="0.25"/>
  <cols>
    <col min="1" max="1" width="56.85546875" customWidth="1"/>
    <col min="2" max="2" width="9.7109375" customWidth="1"/>
    <col min="3" max="3" width="13.85546875" bestFit="1" customWidth="1"/>
    <col min="4" max="4" width="11" bestFit="1" customWidth="1"/>
    <col min="5" max="5" width="18.5703125" bestFit="1" customWidth="1"/>
    <col min="6" max="6" width="0" hidden="1" customWidth="1"/>
    <col min="7" max="7" width="11.28515625" hidden="1" customWidth="1"/>
    <col min="8" max="8" width="0" hidden="1" customWidth="1"/>
    <col min="9" max="9" width="11.28515625" hidden="1" customWidth="1"/>
    <col min="10" max="10" width="0" hidden="1" customWidth="1"/>
    <col min="11" max="11" width="11.28515625" hidden="1" customWidth="1"/>
    <col min="12" max="12" width="0" hidden="1" customWidth="1"/>
    <col min="13" max="13" width="11.28515625" hidden="1" customWidth="1"/>
    <col min="15" max="15" width="62" customWidth="1"/>
    <col min="16" max="16" width="32.7109375" customWidth="1"/>
    <col min="17" max="17" width="12.42578125" bestFit="1" customWidth="1"/>
  </cols>
  <sheetData>
    <row r="1" spans="1:21" ht="21" x14ac:dyDescent="0.35">
      <c r="A1" s="201" t="s">
        <v>17</v>
      </c>
      <c r="B1" s="201"/>
      <c r="C1" s="201"/>
      <c r="D1" s="201"/>
      <c r="E1" s="201"/>
      <c r="F1" s="201"/>
      <c r="G1" s="201"/>
      <c r="H1" s="201"/>
      <c r="I1" s="201"/>
      <c r="J1" s="201"/>
      <c r="K1" s="201"/>
      <c r="L1" s="201"/>
      <c r="M1" s="201"/>
      <c r="O1" s="215" t="s">
        <v>53</v>
      </c>
      <c r="P1" s="215" t="s">
        <v>54</v>
      </c>
      <c r="Q1" s="215" t="s">
        <v>55</v>
      </c>
      <c r="R1" s="215" t="s">
        <v>3</v>
      </c>
      <c r="S1" s="215" t="s">
        <v>4</v>
      </c>
      <c r="T1" s="215" t="s">
        <v>5</v>
      </c>
      <c r="U1" s="215" t="s">
        <v>6</v>
      </c>
    </row>
    <row r="2" spans="1:21" x14ac:dyDescent="0.25">
      <c r="A2" s="1" t="s">
        <v>28</v>
      </c>
      <c r="B2" s="1" t="s">
        <v>29</v>
      </c>
      <c r="C2" s="1" t="s">
        <v>30</v>
      </c>
      <c r="D2" s="1" t="s">
        <v>31</v>
      </c>
      <c r="E2" s="1" t="s">
        <v>32</v>
      </c>
      <c r="F2" s="1" t="s">
        <v>33</v>
      </c>
      <c r="G2" s="1" t="s">
        <v>34</v>
      </c>
      <c r="H2" s="1" t="s">
        <v>35</v>
      </c>
      <c r="I2" s="1" t="s">
        <v>36</v>
      </c>
      <c r="J2" s="1" t="s">
        <v>37</v>
      </c>
      <c r="K2" s="1" t="s">
        <v>38</v>
      </c>
      <c r="L2" s="1" t="s">
        <v>39</v>
      </c>
      <c r="M2" s="1" t="s">
        <v>40</v>
      </c>
      <c r="O2" s="1" t="s">
        <v>440</v>
      </c>
      <c r="P2" s="1" t="s">
        <v>64</v>
      </c>
      <c r="Q2" s="2">
        <v>100000</v>
      </c>
      <c r="R2" s="1">
        <v>0</v>
      </c>
      <c r="S2" s="2">
        <v>100000</v>
      </c>
      <c r="T2" s="1">
        <v>0</v>
      </c>
      <c r="U2" s="1">
        <v>0</v>
      </c>
    </row>
    <row r="3" spans="1:21" x14ac:dyDescent="0.25">
      <c r="A3" s="1" t="s">
        <v>610</v>
      </c>
      <c r="B3" s="1" t="s">
        <v>41</v>
      </c>
      <c r="C3" s="1">
        <v>1</v>
      </c>
      <c r="D3" s="2">
        <v>84444.88</v>
      </c>
      <c r="E3" s="2">
        <v>84444.88</v>
      </c>
      <c r="F3" s="1">
        <v>0</v>
      </c>
      <c r="G3" s="1">
        <v>0</v>
      </c>
      <c r="H3" s="1">
        <v>0</v>
      </c>
      <c r="I3" s="1">
        <v>0</v>
      </c>
      <c r="J3" s="1">
        <v>1</v>
      </c>
      <c r="K3" s="2">
        <v>84444.88</v>
      </c>
      <c r="L3" s="1">
        <v>0</v>
      </c>
      <c r="M3" s="1">
        <v>0</v>
      </c>
      <c r="O3" s="1" t="s">
        <v>612</v>
      </c>
      <c r="P3" s="1" t="s">
        <v>794</v>
      </c>
      <c r="Q3" s="2">
        <v>104708.8</v>
      </c>
      <c r="R3" s="1">
        <v>0</v>
      </c>
      <c r="S3" s="1">
        <v>0</v>
      </c>
      <c r="T3" s="2">
        <v>104708.8</v>
      </c>
      <c r="U3" s="1">
        <v>0</v>
      </c>
    </row>
    <row r="4" spans="1:21" ht="15" customHeight="1" x14ac:dyDescent="0.25">
      <c r="A4" s="1" t="s">
        <v>429</v>
      </c>
      <c r="B4" s="1" t="s">
        <v>41</v>
      </c>
      <c r="C4" s="1">
        <v>1</v>
      </c>
      <c r="D4" s="2">
        <v>100000</v>
      </c>
      <c r="E4" s="2">
        <v>100000</v>
      </c>
      <c r="F4" s="1">
        <v>0</v>
      </c>
      <c r="G4" s="1">
        <v>0</v>
      </c>
      <c r="H4" s="1">
        <v>1</v>
      </c>
      <c r="I4" s="2">
        <v>100000</v>
      </c>
      <c r="J4" s="1">
        <v>0</v>
      </c>
      <c r="K4" s="1">
        <v>0</v>
      </c>
      <c r="L4" s="1">
        <v>0</v>
      </c>
      <c r="M4" s="1">
        <v>0</v>
      </c>
      <c r="O4" s="1" t="s">
        <v>795</v>
      </c>
      <c r="P4" s="1" t="s">
        <v>792</v>
      </c>
      <c r="Q4" s="2">
        <v>84444.88</v>
      </c>
      <c r="R4" s="1">
        <v>0</v>
      </c>
      <c r="S4" s="1">
        <v>0</v>
      </c>
      <c r="T4" s="2">
        <v>84444.88</v>
      </c>
      <c r="U4" s="1">
        <v>0</v>
      </c>
    </row>
    <row r="5" spans="1:21" s="7" customFormat="1" x14ac:dyDescent="0.25">
      <c r="A5" s="1" t="s">
        <v>612</v>
      </c>
      <c r="B5" s="1" t="s">
        <v>41</v>
      </c>
      <c r="C5" s="1">
        <v>1</v>
      </c>
      <c r="D5" s="2">
        <v>104708.8</v>
      </c>
      <c r="E5" s="2">
        <v>104708.8</v>
      </c>
      <c r="F5" s="1">
        <v>0</v>
      </c>
      <c r="G5" s="1">
        <v>0</v>
      </c>
      <c r="H5" s="1">
        <v>0</v>
      </c>
      <c r="I5" s="1">
        <v>0</v>
      </c>
      <c r="J5" s="1">
        <v>1</v>
      </c>
      <c r="K5" s="2">
        <v>104708.8</v>
      </c>
      <c r="L5" s="1">
        <v>0</v>
      </c>
      <c r="M5" s="1">
        <v>0</v>
      </c>
      <c r="O5" s="8" t="s">
        <v>441</v>
      </c>
      <c r="P5" s="8" t="s">
        <v>62</v>
      </c>
      <c r="Q5" s="9">
        <v>450000</v>
      </c>
      <c r="R5" s="9">
        <v>450000</v>
      </c>
      <c r="S5" s="8">
        <v>0</v>
      </c>
      <c r="T5" s="8">
        <v>0</v>
      </c>
      <c r="U5" s="8">
        <v>0</v>
      </c>
    </row>
    <row r="6" spans="1:21" ht="60" x14ac:dyDescent="0.25">
      <c r="A6" s="6" t="s">
        <v>430</v>
      </c>
      <c r="B6" s="1" t="s">
        <v>41</v>
      </c>
      <c r="C6" s="1">
        <v>1</v>
      </c>
      <c r="D6" s="2">
        <v>100000</v>
      </c>
      <c r="E6" s="2">
        <v>100000</v>
      </c>
      <c r="F6" s="1">
        <v>1</v>
      </c>
      <c r="G6" s="2">
        <v>100000</v>
      </c>
      <c r="H6" s="1">
        <v>0</v>
      </c>
      <c r="I6" s="1">
        <v>0</v>
      </c>
      <c r="J6" s="1">
        <v>0</v>
      </c>
      <c r="K6" s="1">
        <v>0</v>
      </c>
      <c r="L6" s="1">
        <v>0</v>
      </c>
      <c r="M6" s="1">
        <v>0</v>
      </c>
      <c r="O6" s="1" t="s">
        <v>442</v>
      </c>
      <c r="P6" s="1" t="s">
        <v>64</v>
      </c>
      <c r="Q6" s="2">
        <v>750000</v>
      </c>
      <c r="R6" s="2">
        <v>470000</v>
      </c>
      <c r="S6" s="2">
        <v>230000</v>
      </c>
      <c r="T6" s="2">
        <v>50000</v>
      </c>
      <c r="U6" s="1">
        <v>0</v>
      </c>
    </row>
    <row r="7" spans="1:21" ht="60" x14ac:dyDescent="0.25">
      <c r="A7" s="6" t="s">
        <v>431</v>
      </c>
      <c r="B7" s="1" t="s">
        <v>41</v>
      </c>
      <c r="C7" s="1">
        <v>1</v>
      </c>
      <c r="D7" s="2">
        <v>50000</v>
      </c>
      <c r="E7" s="2">
        <v>50000</v>
      </c>
      <c r="F7" s="1">
        <v>0</v>
      </c>
      <c r="G7" s="1">
        <v>0</v>
      </c>
      <c r="H7" s="1">
        <v>0</v>
      </c>
      <c r="I7" s="1">
        <v>0</v>
      </c>
      <c r="J7" s="1">
        <v>1</v>
      </c>
      <c r="K7" s="2">
        <v>50000</v>
      </c>
      <c r="L7" s="1">
        <v>0</v>
      </c>
      <c r="M7" s="1">
        <v>0</v>
      </c>
      <c r="Q7" s="216">
        <f>SUM(Q2:Q6)</f>
        <v>1489153.68</v>
      </c>
    </row>
    <row r="8" spans="1:21" x14ac:dyDescent="0.25">
      <c r="A8" s="1" t="s">
        <v>432</v>
      </c>
      <c r="B8" s="1" t="s">
        <v>41</v>
      </c>
      <c r="C8" s="1">
        <v>1</v>
      </c>
      <c r="D8" s="2">
        <v>100000</v>
      </c>
      <c r="E8" s="2">
        <v>100000</v>
      </c>
      <c r="F8" s="1">
        <v>0</v>
      </c>
      <c r="G8" s="1">
        <v>0</v>
      </c>
      <c r="H8" s="1">
        <v>1</v>
      </c>
      <c r="I8" s="2">
        <v>100000</v>
      </c>
      <c r="J8" s="1">
        <v>0</v>
      </c>
      <c r="K8" s="1">
        <v>0</v>
      </c>
      <c r="L8" s="1">
        <v>0</v>
      </c>
      <c r="M8" s="1">
        <v>0</v>
      </c>
    </row>
    <row r="9" spans="1:21" x14ac:dyDescent="0.25">
      <c r="A9" s="1" t="s">
        <v>433</v>
      </c>
      <c r="B9" s="1" t="s">
        <v>41</v>
      </c>
      <c r="C9" s="1">
        <v>1</v>
      </c>
      <c r="D9" s="2">
        <v>65000</v>
      </c>
      <c r="E9" s="2">
        <v>65000</v>
      </c>
      <c r="F9" s="1">
        <v>0</v>
      </c>
      <c r="G9" s="1">
        <v>0</v>
      </c>
      <c r="H9" s="1">
        <v>1</v>
      </c>
      <c r="I9" s="2">
        <v>65000</v>
      </c>
      <c r="J9" s="1">
        <v>0</v>
      </c>
      <c r="K9" s="1">
        <v>0</v>
      </c>
      <c r="L9" s="1">
        <v>0</v>
      </c>
      <c r="M9" s="1">
        <v>0</v>
      </c>
    </row>
    <row r="10" spans="1:21" ht="60" x14ac:dyDescent="0.25">
      <c r="A10" s="6" t="s">
        <v>434</v>
      </c>
      <c r="B10" s="1" t="s">
        <v>41</v>
      </c>
      <c r="C10" s="1">
        <v>1</v>
      </c>
      <c r="D10" s="2">
        <v>200000</v>
      </c>
      <c r="E10" s="2">
        <v>200000</v>
      </c>
      <c r="F10" s="1">
        <v>1</v>
      </c>
      <c r="G10" s="2">
        <v>200000</v>
      </c>
      <c r="H10" s="1">
        <v>0</v>
      </c>
      <c r="I10" s="1">
        <v>0</v>
      </c>
      <c r="J10" s="1">
        <v>0</v>
      </c>
      <c r="K10" s="1">
        <v>0</v>
      </c>
      <c r="L10" s="1">
        <v>0</v>
      </c>
      <c r="M10" s="1">
        <v>0</v>
      </c>
    </row>
    <row r="11" spans="1:21" x14ac:dyDescent="0.25">
      <c r="A11" s="1" t="s">
        <v>435</v>
      </c>
      <c r="B11" s="1" t="s">
        <v>41</v>
      </c>
      <c r="C11" s="1">
        <v>1</v>
      </c>
      <c r="D11" s="2">
        <v>205000</v>
      </c>
      <c r="E11" s="2">
        <v>205000</v>
      </c>
      <c r="F11" s="1">
        <v>1</v>
      </c>
      <c r="G11" s="2">
        <v>205000</v>
      </c>
      <c r="H11" s="1">
        <v>0</v>
      </c>
      <c r="I11" s="1">
        <v>0</v>
      </c>
      <c r="J11" s="1">
        <v>0</v>
      </c>
      <c r="K11" s="1">
        <v>0</v>
      </c>
      <c r="L11" s="1">
        <v>0</v>
      </c>
      <c r="M11" s="1">
        <v>0</v>
      </c>
    </row>
    <row r="12" spans="1:21" x14ac:dyDescent="0.25">
      <c r="A12" s="1" t="s">
        <v>436</v>
      </c>
      <c r="B12" s="1" t="s">
        <v>41</v>
      </c>
      <c r="C12" s="1">
        <v>1</v>
      </c>
      <c r="D12" s="2">
        <v>145000</v>
      </c>
      <c r="E12" s="2">
        <v>145000</v>
      </c>
      <c r="F12" s="1">
        <v>1</v>
      </c>
      <c r="G12" s="2">
        <v>145000</v>
      </c>
      <c r="H12" s="1">
        <v>0</v>
      </c>
      <c r="I12" s="1">
        <v>0</v>
      </c>
      <c r="J12" s="1">
        <v>0</v>
      </c>
      <c r="K12" s="1">
        <v>0</v>
      </c>
      <c r="L12" s="1">
        <v>0</v>
      </c>
      <c r="M12" s="1">
        <v>0</v>
      </c>
    </row>
    <row r="13" spans="1:21" x14ac:dyDescent="0.25">
      <c r="A13" s="1" t="s">
        <v>437</v>
      </c>
      <c r="B13" s="1" t="s">
        <v>41</v>
      </c>
      <c r="C13" s="1">
        <v>1</v>
      </c>
      <c r="D13" s="2">
        <v>170000</v>
      </c>
      <c r="E13" s="2">
        <v>170000</v>
      </c>
      <c r="F13" s="1">
        <v>1</v>
      </c>
      <c r="G13" s="2">
        <v>170000</v>
      </c>
      <c r="H13" s="1">
        <v>0</v>
      </c>
      <c r="I13" s="1">
        <v>0</v>
      </c>
      <c r="J13" s="1">
        <v>0</v>
      </c>
      <c r="K13" s="1">
        <v>0</v>
      </c>
      <c r="L13" s="1">
        <v>0</v>
      </c>
      <c r="M13" s="1">
        <v>0</v>
      </c>
    </row>
    <row r="14" spans="1:21" x14ac:dyDescent="0.25">
      <c r="A14" s="1" t="s">
        <v>438</v>
      </c>
      <c r="B14" s="1" t="s">
        <v>41</v>
      </c>
      <c r="C14" s="1">
        <v>1</v>
      </c>
      <c r="D14" s="2">
        <v>100000</v>
      </c>
      <c r="E14" s="2">
        <v>100000</v>
      </c>
      <c r="F14" s="1">
        <v>1</v>
      </c>
      <c r="G14" s="2">
        <v>100000</v>
      </c>
      <c r="H14" s="1">
        <v>0</v>
      </c>
      <c r="I14" s="1">
        <v>0</v>
      </c>
      <c r="J14" s="1">
        <v>0</v>
      </c>
      <c r="K14" s="1">
        <v>0</v>
      </c>
      <c r="L14" s="1">
        <v>0</v>
      </c>
      <c r="M14" s="1">
        <v>0</v>
      </c>
    </row>
    <row r="15" spans="1:21" x14ac:dyDescent="0.25">
      <c r="A15" s="1" t="s">
        <v>439</v>
      </c>
      <c r="B15" s="1" t="s">
        <v>41</v>
      </c>
      <c r="C15" s="1">
        <v>1</v>
      </c>
      <c r="D15" s="2">
        <v>65000</v>
      </c>
      <c r="E15" s="2">
        <v>65000</v>
      </c>
      <c r="F15" s="1">
        <v>0</v>
      </c>
      <c r="G15" s="1">
        <v>0</v>
      </c>
      <c r="H15" s="1">
        <v>1</v>
      </c>
      <c r="I15" s="2">
        <v>65000</v>
      </c>
      <c r="J15" s="1">
        <v>0</v>
      </c>
      <c r="K15" s="1">
        <v>0</v>
      </c>
      <c r="L15" s="1">
        <v>0</v>
      </c>
      <c r="M15" s="1">
        <v>0</v>
      </c>
    </row>
    <row r="16" spans="1:21" ht="18.75" x14ac:dyDescent="0.3">
      <c r="A16" s="202" t="s">
        <v>25</v>
      </c>
      <c r="B16" s="202"/>
      <c r="C16" s="1"/>
      <c r="D16" s="1"/>
      <c r="E16" s="160">
        <f>SUM(E3:E15)</f>
        <v>1489153.68</v>
      </c>
    </row>
  </sheetData>
  <mergeCells count="2">
    <mergeCell ref="A1:M1"/>
    <mergeCell ref="A16:B16"/>
  </mergeCells>
  <hyperlinks>
    <hyperlink ref="E14" location="APP!A1" display="APP!A1"/>
    <hyperlink ref="A3" r:id="rId1" display="Repainting of AEC Building at JHCSC Main Campus"/>
    <hyperlink ref="A4" r:id="rId2" display="2022 PPMP POW\PPMP 2022 (450K)\DUMINGAG\Repair of DSA Office and Student center.xlsx"/>
    <hyperlink ref="A5" r:id="rId3" display="2022 PPMP POW\PPMP 2022 (850K)\CMSE Lakewood\Repair of Septic Tank for Bagong Lipunan Building (Mini Gym) at JHCSC CMSE Campus\Repair of Septic Tank for Bagong Lipunan Building (Mini Gym) at JHCSC CMSE C.xlsx"/>
    <hyperlink ref="A6" r:id="rId4" display="Repair,Improvement of Kitchen - Girls Dormitory at JHCSC Dumingag Campus"/>
    <hyperlink ref="A7" r:id="rId5" display="Repair/Improvement of  IT Building at JHCSC main Campus"/>
    <hyperlink ref="A8" r:id="rId6" display="2022 PPMP POW\PPMP 2022 (850K)\MAIN\Repair,Improvement of 1-CL SEDP Building ( High School Library) at JHCSC Main Campus\Repair,Improvement of 1-CL SEDP Buildin.xlsx"/>
    <hyperlink ref="A9" r:id="rId7" display="Repair/Improvement of Admin Building (Cashier Office) at JHCSC main Campus"/>
    <hyperlink ref="A10" r:id="rId8" display="Repair/Improvement of Administration Building at JHCSC-CMSE Poblacion Lakewood Campus"/>
    <hyperlink ref="A11" r:id="rId9" display="Repair/Improvement of Education Building (QA room) at JHCSC Pagadian Annex"/>
    <hyperlink ref="A12" r:id="rId10" display="Repair/Improvement of STE Building at JHCSC Dumingag Campus"/>
    <hyperlink ref="A13" r:id="rId11" display="Repair/Repainting  of Ceiling and Roofing of HRM Lab. Building at JHCSC Pagadian Annex"/>
    <hyperlink ref="E16" location="APP!A1" display="APP!A1"/>
  </hyperlinks>
  <pageMargins left="0.25" right="0.25" top="0.75" bottom="0.75" header="0.3" footer="0.3"/>
  <pageSetup paperSize="10000" scale="75" fitToHeight="0" orientation="landscape" horizontalDpi="0" verticalDpi="0" r:id="rId1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0"/>
  <sheetViews>
    <sheetView workbookViewId="0">
      <selection activeCell="E10" sqref="E10"/>
    </sheetView>
  </sheetViews>
  <sheetFormatPr defaultRowHeight="15" x14ac:dyDescent="0.25"/>
  <cols>
    <col min="1" max="1" width="27.28515625" customWidth="1"/>
    <col min="2" max="2" width="15.5703125" customWidth="1"/>
    <col min="3" max="3" width="13.85546875" bestFit="1" customWidth="1"/>
    <col min="4" max="4" width="10.140625" bestFit="1" customWidth="1"/>
    <col min="5" max="5" width="16.42578125" bestFit="1" customWidth="1"/>
    <col min="6" max="6" width="0" hidden="1" customWidth="1"/>
    <col min="7" max="7" width="11.28515625" hidden="1" customWidth="1"/>
    <col min="8" max="8" width="0" hidden="1" customWidth="1"/>
    <col min="9" max="9" width="11.28515625" hidden="1" customWidth="1"/>
    <col min="10" max="10" width="0" hidden="1" customWidth="1"/>
    <col min="11" max="11" width="11.28515625" hidden="1" customWidth="1"/>
    <col min="12" max="12" width="0" hidden="1" customWidth="1"/>
    <col min="13" max="13" width="11.28515625" hidden="1" customWidth="1"/>
    <col min="16" max="16" width="35.42578125" bestFit="1" customWidth="1"/>
    <col min="17" max="17" width="10.140625" bestFit="1" customWidth="1"/>
    <col min="18" max="18" width="10.140625" hidden="1" customWidth="1"/>
    <col min="19" max="22" width="0" hidden="1" customWidth="1"/>
  </cols>
  <sheetData>
    <row r="1" spans="1:21" ht="21" x14ac:dyDescent="0.35">
      <c r="A1" s="201" t="s">
        <v>18</v>
      </c>
      <c r="B1" s="201"/>
      <c r="C1" s="201"/>
      <c r="D1" s="201"/>
      <c r="E1" s="201"/>
      <c r="F1" s="201"/>
      <c r="G1" s="201"/>
      <c r="H1" s="201"/>
      <c r="I1" s="201"/>
      <c r="J1" s="201"/>
      <c r="K1" s="201"/>
      <c r="L1" s="201"/>
      <c r="M1" s="201"/>
      <c r="O1" s="13" t="s">
        <v>53</v>
      </c>
      <c r="P1" s="13" t="s">
        <v>54</v>
      </c>
      <c r="Q1" s="13" t="s">
        <v>55</v>
      </c>
      <c r="R1" s="13" t="s">
        <v>3</v>
      </c>
      <c r="S1" s="13" t="s">
        <v>4</v>
      </c>
      <c r="T1" s="13" t="s">
        <v>5</v>
      </c>
      <c r="U1" s="13" t="s">
        <v>6</v>
      </c>
    </row>
    <row r="2" spans="1:21" x14ac:dyDescent="0.25">
      <c r="A2" s="8" t="s">
        <v>28</v>
      </c>
      <c r="B2" s="8" t="s">
        <v>29</v>
      </c>
      <c r="C2" s="8" t="s">
        <v>30</v>
      </c>
      <c r="D2" s="8" t="s">
        <v>31</v>
      </c>
      <c r="E2" s="8" t="s">
        <v>32</v>
      </c>
      <c r="F2" s="8" t="s">
        <v>33</v>
      </c>
      <c r="G2" s="8" t="s">
        <v>34</v>
      </c>
      <c r="H2" s="8" t="s">
        <v>35</v>
      </c>
      <c r="I2" s="8" t="s">
        <v>36</v>
      </c>
      <c r="J2" s="8" t="s">
        <v>37</v>
      </c>
      <c r="K2" s="8" t="s">
        <v>38</v>
      </c>
      <c r="L2" s="8" t="s">
        <v>39</v>
      </c>
      <c r="M2" s="8" t="s">
        <v>40</v>
      </c>
      <c r="O2" s="6" t="s">
        <v>450</v>
      </c>
      <c r="P2" s="1" t="s">
        <v>62</v>
      </c>
      <c r="Q2" s="2">
        <v>249999</v>
      </c>
      <c r="R2" s="2">
        <v>249999</v>
      </c>
      <c r="S2" s="1">
        <v>0</v>
      </c>
      <c r="T2" s="1">
        <v>0</v>
      </c>
      <c r="U2" s="1">
        <v>0</v>
      </c>
    </row>
    <row r="3" spans="1:21" x14ac:dyDescent="0.25">
      <c r="A3" s="8" t="s">
        <v>443</v>
      </c>
      <c r="B3" s="8" t="s">
        <v>87</v>
      </c>
      <c r="C3" s="8">
        <v>2</v>
      </c>
      <c r="D3" s="9">
        <v>6500</v>
      </c>
      <c r="E3" s="9">
        <v>13000</v>
      </c>
      <c r="F3" s="8">
        <v>2</v>
      </c>
      <c r="G3" s="9">
        <v>13000</v>
      </c>
      <c r="H3" s="8">
        <v>0</v>
      </c>
      <c r="I3" s="8">
        <v>0</v>
      </c>
      <c r="J3" s="8">
        <v>0</v>
      </c>
      <c r="K3" s="8">
        <v>0</v>
      </c>
      <c r="L3" s="8">
        <v>0</v>
      </c>
      <c r="M3" s="8">
        <v>0</v>
      </c>
    </row>
    <row r="4" spans="1:21" x14ac:dyDescent="0.25">
      <c r="A4" s="8" t="s">
        <v>444</v>
      </c>
      <c r="B4" s="8" t="s">
        <v>45</v>
      </c>
      <c r="C4" s="8">
        <v>6</v>
      </c>
      <c r="D4" s="8">
        <v>66.5</v>
      </c>
      <c r="E4" s="9">
        <v>399</v>
      </c>
      <c r="F4" s="8">
        <v>6</v>
      </c>
      <c r="G4" s="9">
        <v>399</v>
      </c>
      <c r="H4" s="8">
        <v>0</v>
      </c>
      <c r="I4" s="9">
        <v>0</v>
      </c>
      <c r="J4" s="8">
        <v>0</v>
      </c>
      <c r="K4" s="9">
        <v>0</v>
      </c>
      <c r="L4" s="8">
        <v>0</v>
      </c>
      <c r="M4" s="8">
        <v>0</v>
      </c>
    </row>
    <row r="5" spans="1:21" x14ac:dyDescent="0.25">
      <c r="A5" s="8" t="s">
        <v>445</v>
      </c>
      <c r="B5" s="8" t="s">
        <v>45</v>
      </c>
      <c r="C5" s="8">
        <v>2</v>
      </c>
      <c r="D5" s="9">
        <v>6000</v>
      </c>
      <c r="E5" s="9">
        <v>12000</v>
      </c>
      <c r="F5" s="8">
        <v>2</v>
      </c>
      <c r="G5" s="9">
        <v>12000</v>
      </c>
      <c r="H5" s="8">
        <v>0</v>
      </c>
      <c r="I5" s="8">
        <v>0</v>
      </c>
      <c r="J5" s="8">
        <v>0</v>
      </c>
      <c r="K5" s="8">
        <v>0</v>
      </c>
      <c r="L5" s="8">
        <v>0</v>
      </c>
      <c r="M5" s="8">
        <v>0</v>
      </c>
    </row>
    <row r="6" spans="1:21" x14ac:dyDescent="0.25">
      <c r="A6" s="8" t="s">
        <v>446</v>
      </c>
      <c r="B6" s="8" t="s">
        <v>86</v>
      </c>
      <c r="C6" s="8">
        <v>1</v>
      </c>
      <c r="D6" s="9">
        <v>60000</v>
      </c>
      <c r="E6" s="9">
        <v>60000</v>
      </c>
      <c r="F6" s="8">
        <v>1</v>
      </c>
      <c r="G6" s="9">
        <v>60000</v>
      </c>
      <c r="H6" s="8">
        <v>0</v>
      </c>
      <c r="I6" s="8">
        <v>0</v>
      </c>
      <c r="J6" s="8">
        <v>0</v>
      </c>
      <c r="K6" s="8">
        <v>0</v>
      </c>
      <c r="L6" s="8">
        <v>0</v>
      </c>
      <c r="M6" s="8">
        <v>0</v>
      </c>
    </row>
    <row r="7" spans="1:21" x14ac:dyDescent="0.25">
      <c r="A7" s="8" t="s">
        <v>447</v>
      </c>
      <c r="B7" s="8" t="s">
        <v>87</v>
      </c>
      <c r="C7" s="8">
        <v>10</v>
      </c>
      <c r="D7" s="9">
        <v>12500</v>
      </c>
      <c r="E7" s="9">
        <v>125000</v>
      </c>
      <c r="F7" s="8">
        <v>10</v>
      </c>
      <c r="G7" s="9">
        <v>125000</v>
      </c>
      <c r="H7" s="8">
        <v>0</v>
      </c>
      <c r="I7" s="8">
        <v>0</v>
      </c>
      <c r="J7" s="8">
        <v>0</v>
      </c>
      <c r="K7" s="8">
        <v>0</v>
      </c>
      <c r="L7" s="8">
        <v>0</v>
      </c>
      <c r="M7" s="8">
        <v>0</v>
      </c>
    </row>
    <row r="8" spans="1:21" x14ac:dyDescent="0.25">
      <c r="A8" s="8" t="s">
        <v>448</v>
      </c>
      <c r="B8" s="8" t="s">
        <v>45</v>
      </c>
      <c r="C8" s="8">
        <v>1</v>
      </c>
      <c r="D8" s="9">
        <v>11600</v>
      </c>
      <c r="E8" s="9">
        <v>11600</v>
      </c>
      <c r="F8" s="8">
        <v>1</v>
      </c>
      <c r="G8" s="9">
        <v>11600</v>
      </c>
      <c r="H8" s="8">
        <v>0</v>
      </c>
      <c r="I8" s="8">
        <v>0</v>
      </c>
      <c r="J8" s="8">
        <v>0</v>
      </c>
      <c r="K8" s="8">
        <v>0</v>
      </c>
      <c r="L8" s="8">
        <v>0</v>
      </c>
      <c r="M8" s="8">
        <v>0</v>
      </c>
    </row>
    <row r="9" spans="1:21" x14ac:dyDescent="0.25">
      <c r="A9" s="8" t="s">
        <v>449</v>
      </c>
      <c r="B9" s="8" t="s">
        <v>45</v>
      </c>
      <c r="C9" s="8">
        <v>4</v>
      </c>
      <c r="D9" s="9">
        <v>7000</v>
      </c>
      <c r="E9" s="9">
        <v>28000</v>
      </c>
      <c r="F9" s="8">
        <v>4</v>
      </c>
      <c r="G9" s="9">
        <v>28000</v>
      </c>
      <c r="H9" s="8">
        <v>0</v>
      </c>
      <c r="I9" s="9">
        <v>0</v>
      </c>
      <c r="J9" s="8">
        <v>0</v>
      </c>
      <c r="K9" s="9">
        <v>0</v>
      </c>
      <c r="L9" s="8">
        <v>0</v>
      </c>
      <c r="M9" s="8">
        <v>0</v>
      </c>
    </row>
    <row r="10" spans="1:21" ht="18.75" x14ac:dyDescent="0.3">
      <c r="A10" s="199" t="s">
        <v>25</v>
      </c>
      <c r="B10" s="200"/>
      <c r="C10" s="1"/>
      <c r="D10" s="1"/>
      <c r="E10" s="160">
        <f>SUM(E3:E9)</f>
        <v>249999</v>
      </c>
      <c r="F10" s="1"/>
      <c r="G10" s="1"/>
      <c r="H10" s="1"/>
      <c r="I10" s="1"/>
      <c r="J10" s="1"/>
      <c r="K10" s="1"/>
      <c r="L10" s="1"/>
      <c r="M10" s="1"/>
    </row>
  </sheetData>
  <mergeCells count="2">
    <mergeCell ref="A1:M1"/>
    <mergeCell ref="A10:B10"/>
  </mergeCells>
  <hyperlinks>
    <hyperlink ref="E10" location="APP!A1" display="APP!A1"/>
  </hyperlinks>
  <pageMargins left="0.25" right="0.25" top="0.75" bottom="0.75" header="0.3" footer="0.3"/>
  <pageSetup paperSize="14" scale="97" fitToHeight="0" orientation="landscape"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
  <sheetViews>
    <sheetView workbookViewId="0">
      <selection activeCell="E5" sqref="E5"/>
    </sheetView>
  </sheetViews>
  <sheetFormatPr defaultRowHeight="15" x14ac:dyDescent="0.25"/>
  <cols>
    <col min="1" max="1" width="43.85546875" customWidth="1"/>
    <col min="2" max="2" width="15.42578125" customWidth="1"/>
    <col min="3" max="3" width="13.85546875" bestFit="1" customWidth="1"/>
    <col min="4" max="4" width="10.140625" bestFit="1" customWidth="1"/>
    <col min="5" max="5" width="16.42578125" bestFit="1" customWidth="1"/>
    <col min="6" max="6" width="0" hidden="1" customWidth="1"/>
    <col min="7" max="7" width="11.28515625" hidden="1" customWidth="1"/>
    <col min="8" max="8" width="0" hidden="1" customWidth="1"/>
    <col min="9" max="9" width="11.28515625" hidden="1" customWidth="1"/>
    <col min="10" max="10" width="0" hidden="1" customWidth="1"/>
    <col min="11" max="11" width="11.28515625" hidden="1" customWidth="1"/>
    <col min="12" max="12" width="0" hidden="1" customWidth="1"/>
    <col min="13" max="13" width="11.28515625" hidden="1" customWidth="1"/>
    <col min="16" max="16" width="35.42578125" bestFit="1" customWidth="1"/>
    <col min="17" max="17" width="10.140625" bestFit="1" customWidth="1"/>
    <col min="18" max="18" width="10.140625" hidden="1" customWidth="1"/>
    <col min="19" max="21" width="0" hidden="1" customWidth="1"/>
  </cols>
  <sheetData>
    <row r="1" spans="1:21" ht="21" x14ac:dyDescent="0.35">
      <c r="A1" s="201" t="s">
        <v>19</v>
      </c>
      <c r="B1" s="201"/>
      <c r="C1" s="201"/>
      <c r="D1" s="201"/>
      <c r="E1" s="201"/>
      <c r="F1" s="201"/>
      <c r="G1" s="201"/>
      <c r="H1" s="201"/>
      <c r="I1" s="201"/>
      <c r="J1" s="201"/>
      <c r="K1" s="201"/>
      <c r="L1" s="201"/>
      <c r="M1" s="201"/>
      <c r="O1" s="13" t="s">
        <v>53</v>
      </c>
      <c r="P1" s="13" t="s">
        <v>54</v>
      </c>
      <c r="Q1" s="13" t="s">
        <v>55</v>
      </c>
      <c r="R1" s="13" t="s">
        <v>3</v>
      </c>
      <c r="S1" s="13" t="s">
        <v>4</v>
      </c>
      <c r="T1" s="13" t="s">
        <v>5</v>
      </c>
      <c r="U1" s="13" t="s">
        <v>6</v>
      </c>
    </row>
    <row r="2" spans="1:21" x14ac:dyDescent="0.25">
      <c r="A2" s="8" t="s">
        <v>28</v>
      </c>
      <c r="B2" s="8" t="s">
        <v>29</v>
      </c>
      <c r="C2" s="8" t="s">
        <v>30</v>
      </c>
      <c r="D2" s="8" t="s">
        <v>31</v>
      </c>
      <c r="E2" s="8" t="s">
        <v>32</v>
      </c>
      <c r="F2" s="8" t="s">
        <v>33</v>
      </c>
      <c r="G2" s="8" t="s">
        <v>34</v>
      </c>
      <c r="H2" s="8" t="s">
        <v>35</v>
      </c>
      <c r="I2" s="8" t="s">
        <v>36</v>
      </c>
      <c r="J2" s="8" t="s">
        <v>37</v>
      </c>
      <c r="K2" s="8" t="s">
        <v>38</v>
      </c>
      <c r="L2" s="8" t="s">
        <v>39</v>
      </c>
      <c r="M2" s="8" t="s">
        <v>40</v>
      </c>
      <c r="O2" s="6" t="s">
        <v>453</v>
      </c>
      <c r="P2" s="1" t="s">
        <v>62</v>
      </c>
      <c r="Q2" s="2">
        <v>500000</v>
      </c>
      <c r="R2" s="2">
        <v>500000</v>
      </c>
      <c r="S2" s="1">
        <v>0</v>
      </c>
      <c r="T2" s="1">
        <v>0</v>
      </c>
      <c r="U2" s="1">
        <v>0</v>
      </c>
    </row>
    <row r="3" spans="1:21" x14ac:dyDescent="0.25">
      <c r="A3" s="8" t="s">
        <v>451</v>
      </c>
      <c r="B3" s="8" t="s">
        <v>41</v>
      </c>
      <c r="C3" s="8">
        <v>1</v>
      </c>
      <c r="D3" s="9">
        <v>350000</v>
      </c>
      <c r="E3" s="9">
        <v>350000</v>
      </c>
      <c r="F3" s="8">
        <v>1</v>
      </c>
      <c r="G3" s="9">
        <v>350000</v>
      </c>
      <c r="H3" s="8">
        <v>0</v>
      </c>
      <c r="I3" s="8">
        <v>0</v>
      </c>
      <c r="J3" s="8">
        <v>0</v>
      </c>
      <c r="K3" s="8">
        <v>0</v>
      </c>
      <c r="L3" s="8">
        <v>0</v>
      </c>
      <c r="M3" s="8">
        <v>0</v>
      </c>
    </row>
    <row r="4" spans="1:21" x14ac:dyDescent="0.25">
      <c r="A4" s="8" t="s">
        <v>452</v>
      </c>
      <c r="B4" s="8" t="s">
        <v>41</v>
      </c>
      <c r="C4" s="8">
        <v>1</v>
      </c>
      <c r="D4" s="9">
        <v>150000</v>
      </c>
      <c r="E4" s="9">
        <v>150000</v>
      </c>
      <c r="F4" s="8">
        <v>1</v>
      </c>
      <c r="G4" s="9">
        <v>150000</v>
      </c>
      <c r="H4" s="8">
        <v>0</v>
      </c>
      <c r="I4" s="9">
        <v>0</v>
      </c>
      <c r="J4" s="8">
        <v>0</v>
      </c>
      <c r="K4" s="9">
        <v>0</v>
      </c>
      <c r="L4" s="8">
        <v>0</v>
      </c>
      <c r="M4" s="8">
        <v>0</v>
      </c>
    </row>
    <row r="5" spans="1:21" ht="18.75" x14ac:dyDescent="0.3">
      <c r="A5" s="199" t="s">
        <v>25</v>
      </c>
      <c r="B5" s="200"/>
      <c r="C5" s="1"/>
      <c r="D5" s="1"/>
      <c r="E5" s="162">
        <f>SUM(E3:E4)</f>
        <v>500000</v>
      </c>
      <c r="F5" s="1"/>
      <c r="G5" s="1"/>
      <c r="H5" s="1"/>
      <c r="I5" s="1"/>
      <c r="J5" s="1"/>
      <c r="K5" s="1"/>
      <c r="L5" s="1"/>
      <c r="M5" s="1"/>
    </row>
  </sheetData>
  <mergeCells count="2">
    <mergeCell ref="A1:M1"/>
    <mergeCell ref="A5:B5"/>
  </mergeCells>
  <hyperlinks>
    <hyperlink ref="E5" location="APP!A1" display="APP!A1"/>
  </hyperlinks>
  <pageMargins left="0.25" right="0.25" top="0.75" bottom="0.75" header="0.3" footer="0.3"/>
  <pageSetup paperSize="10000" scale="88" fitToHeight="0" orientation="landscape"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
  <sheetViews>
    <sheetView workbookViewId="0">
      <selection activeCell="P2" sqref="P2"/>
    </sheetView>
  </sheetViews>
  <sheetFormatPr defaultRowHeight="15" x14ac:dyDescent="0.25"/>
  <cols>
    <col min="1" max="1" width="37.7109375" bestFit="1" customWidth="1"/>
    <col min="2" max="2" width="15.7109375" customWidth="1"/>
    <col min="3" max="3" width="13.85546875" bestFit="1" customWidth="1"/>
    <col min="5" max="5" width="16.42578125" bestFit="1" customWidth="1"/>
    <col min="6" max="6" width="0" hidden="1" customWidth="1"/>
    <col min="7" max="7" width="11.28515625" hidden="1" customWidth="1"/>
    <col min="8" max="8" width="0" hidden="1" customWidth="1"/>
    <col min="9" max="9" width="11.28515625" hidden="1" customWidth="1"/>
    <col min="10" max="10" width="0" hidden="1" customWidth="1"/>
    <col min="11" max="11" width="11.28515625" hidden="1" customWidth="1"/>
    <col min="12" max="12" width="0" hidden="1" customWidth="1"/>
    <col min="13" max="13" width="11.28515625" hidden="1" customWidth="1"/>
    <col min="15" max="15" width="22.42578125" bestFit="1" customWidth="1"/>
    <col min="16" max="16" width="31.28515625" bestFit="1" customWidth="1"/>
    <col min="17" max="17" width="10.140625" bestFit="1" customWidth="1"/>
    <col min="18" max="21" width="0" hidden="1" customWidth="1"/>
  </cols>
  <sheetData>
    <row r="1" spans="1:21" ht="21" x14ac:dyDescent="0.35">
      <c r="A1" s="201" t="s">
        <v>20</v>
      </c>
      <c r="B1" s="201"/>
      <c r="C1" s="201"/>
      <c r="D1" s="201"/>
      <c r="E1" s="201"/>
      <c r="F1" s="201"/>
      <c r="G1" s="201"/>
      <c r="H1" s="201"/>
      <c r="I1" s="201"/>
      <c r="J1" s="201"/>
      <c r="K1" s="201"/>
      <c r="L1" s="201"/>
      <c r="M1" s="201"/>
      <c r="O1" s="13" t="s">
        <v>53</v>
      </c>
      <c r="P1" s="13" t="s">
        <v>54</v>
      </c>
      <c r="Q1" s="13" t="s">
        <v>55</v>
      </c>
      <c r="R1" s="13" t="s">
        <v>3</v>
      </c>
      <c r="S1" s="13" t="s">
        <v>4</v>
      </c>
      <c r="T1" s="13" t="s">
        <v>5</v>
      </c>
      <c r="U1" s="13" t="s">
        <v>6</v>
      </c>
    </row>
    <row r="2" spans="1:21" x14ac:dyDescent="0.25">
      <c r="A2" s="8" t="s">
        <v>28</v>
      </c>
      <c r="B2" s="8" t="s">
        <v>29</v>
      </c>
      <c r="C2" s="8" t="s">
        <v>30</v>
      </c>
      <c r="D2" s="8" t="s">
        <v>31</v>
      </c>
      <c r="E2" s="8" t="s">
        <v>32</v>
      </c>
      <c r="F2" s="8" t="s">
        <v>33</v>
      </c>
      <c r="G2" s="8" t="s">
        <v>34</v>
      </c>
      <c r="H2" s="8" t="s">
        <v>35</v>
      </c>
      <c r="I2" s="8" t="s">
        <v>36</v>
      </c>
      <c r="J2" s="8" t="s">
        <v>37</v>
      </c>
      <c r="K2" s="8" t="s">
        <v>38</v>
      </c>
      <c r="L2" s="8" t="s">
        <v>39</v>
      </c>
      <c r="M2" s="8" t="s">
        <v>40</v>
      </c>
      <c r="O2" s="1" t="s">
        <v>454</v>
      </c>
      <c r="P2" s="1" t="s">
        <v>64</v>
      </c>
      <c r="Q2" s="2">
        <v>120000</v>
      </c>
      <c r="R2" s="2">
        <v>60000</v>
      </c>
      <c r="S2" s="1">
        <v>0</v>
      </c>
      <c r="T2" s="2">
        <v>60000</v>
      </c>
      <c r="U2" s="1">
        <v>0</v>
      </c>
    </row>
    <row r="3" spans="1:21" x14ac:dyDescent="0.25">
      <c r="A3" s="8" t="s">
        <v>603</v>
      </c>
      <c r="B3" s="8" t="s">
        <v>41</v>
      </c>
      <c r="C3" s="8">
        <v>2</v>
      </c>
      <c r="D3" s="9">
        <v>60000</v>
      </c>
      <c r="E3" s="9">
        <v>120000</v>
      </c>
      <c r="F3" s="8">
        <v>1</v>
      </c>
      <c r="G3" s="9">
        <v>60000</v>
      </c>
      <c r="H3" s="8">
        <v>0</v>
      </c>
      <c r="I3" s="8">
        <v>0</v>
      </c>
      <c r="J3" s="8">
        <v>1</v>
      </c>
      <c r="K3" s="9">
        <v>60000</v>
      </c>
      <c r="L3" s="8">
        <v>0</v>
      </c>
      <c r="M3" s="8">
        <v>0</v>
      </c>
    </row>
    <row r="4" spans="1:21" ht="18.75" x14ac:dyDescent="0.3">
      <c r="A4" s="199" t="s">
        <v>25</v>
      </c>
      <c r="B4" s="200"/>
      <c r="C4" s="1"/>
      <c r="D4" s="1"/>
      <c r="E4" s="160">
        <f>SUM(E3:E3)</f>
        <v>120000</v>
      </c>
      <c r="F4" s="1"/>
      <c r="G4" s="1"/>
      <c r="H4" s="1"/>
      <c r="I4" s="1"/>
      <c r="J4" s="1"/>
      <c r="K4" s="1"/>
      <c r="L4" s="1"/>
      <c r="M4" s="1"/>
    </row>
  </sheetData>
  <mergeCells count="2">
    <mergeCell ref="A1:M1"/>
    <mergeCell ref="A4:B4"/>
  </mergeCells>
  <hyperlinks>
    <hyperlink ref="E4" location="APP!A1" display="APP!A1"/>
  </hyperlinks>
  <pageMargins left="0.7" right="0.7" top="0.75" bottom="0.75" header="0.3" footer="0.3"/>
  <pageSetup paperSize="14" scale="91" fitToHeight="0" orientation="landscape" horizontalDpi="0"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
  <sheetViews>
    <sheetView workbookViewId="0">
      <selection activeCell="E7" sqref="E7"/>
    </sheetView>
  </sheetViews>
  <sheetFormatPr defaultRowHeight="15" x14ac:dyDescent="0.25"/>
  <cols>
    <col min="1" max="1" width="43.85546875" customWidth="1"/>
    <col min="3" max="3" width="13.85546875" bestFit="1" customWidth="1"/>
    <col min="5" max="5" width="16.42578125" bestFit="1" customWidth="1"/>
    <col min="6" max="6" width="0" hidden="1" customWidth="1"/>
    <col min="7" max="7" width="11.28515625" hidden="1" customWidth="1"/>
    <col min="8" max="8" width="0" hidden="1" customWidth="1"/>
    <col min="9" max="9" width="11.28515625" hidden="1" customWidth="1"/>
    <col min="10" max="10" width="0" hidden="1" customWidth="1"/>
    <col min="11" max="11" width="11.28515625" hidden="1" customWidth="1"/>
    <col min="12" max="12" width="0" hidden="1" customWidth="1"/>
    <col min="13" max="13" width="11.28515625" hidden="1" customWidth="1"/>
    <col min="16" max="16" width="31.28515625" bestFit="1" customWidth="1"/>
    <col min="18" max="21" width="0" hidden="1" customWidth="1"/>
  </cols>
  <sheetData>
    <row r="1" spans="1:21" ht="21" x14ac:dyDescent="0.35">
      <c r="A1" s="201" t="s">
        <v>21</v>
      </c>
      <c r="B1" s="201"/>
      <c r="C1" s="201"/>
      <c r="D1" s="201"/>
      <c r="E1" s="201"/>
      <c r="F1" s="201"/>
      <c r="G1" s="201"/>
      <c r="H1" s="201"/>
      <c r="I1" s="201"/>
      <c r="J1" s="201"/>
      <c r="K1" s="201"/>
      <c r="L1" s="201"/>
      <c r="M1" s="201"/>
      <c r="O1" s="13" t="s">
        <v>53</v>
      </c>
      <c r="P1" s="13" t="s">
        <v>54</v>
      </c>
      <c r="Q1" s="13" t="s">
        <v>55</v>
      </c>
      <c r="R1" s="13" t="s">
        <v>3</v>
      </c>
      <c r="S1" s="13" t="s">
        <v>4</v>
      </c>
      <c r="T1" s="13" t="s">
        <v>5</v>
      </c>
      <c r="U1" s="13" t="s">
        <v>6</v>
      </c>
    </row>
    <row r="2" spans="1:21" x14ac:dyDescent="0.25">
      <c r="A2" s="8" t="s">
        <v>28</v>
      </c>
      <c r="B2" s="8" t="s">
        <v>29</v>
      </c>
      <c r="C2" s="8" t="s">
        <v>30</v>
      </c>
      <c r="D2" s="8" t="s">
        <v>31</v>
      </c>
      <c r="E2" s="8" t="s">
        <v>32</v>
      </c>
      <c r="F2" s="8" t="s">
        <v>33</v>
      </c>
      <c r="G2" s="8" t="s">
        <v>34</v>
      </c>
      <c r="H2" s="8" t="s">
        <v>35</v>
      </c>
      <c r="I2" s="8" t="s">
        <v>36</v>
      </c>
      <c r="J2" s="8" t="s">
        <v>37</v>
      </c>
      <c r="K2" s="8" t="s">
        <v>38</v>
      </c>
      <c r="L2" s="8" t="s">
        <v>39</v>
      </c>
      <c r="M2" s="8" t="s">
        <v>40</v>
      </c>
      <c r="O2" s="6" t="s">
        <v>455</v>
      </c>
      <c r="P2" s="1" t="s">
        <v>57</v>
      </c>
      <c r="Q2" s="2">
        <v>80000</v>
      </c>
      <c r="R2" s="2">
        <v>80000</v>
      </c>
      <c r="S2" s="1">
        <v>0</v>
      </c>
      <c r="T2" s="1">
        <v>0</v>
      </c>
      <c r="U2" s="1">
        <v>0</v>
      </c>
    </row>
    <row r="3" spans="1:21" x14ac:dyDescent="0.25">
      <c r="A3" s="8" t="s">
        <v>604</v>
      </c>
      <c r="B3" s="8" t="s">
        <v>605</v>
      </c>
      <c r="C3" s="8">
        <v>16</v>
      </c>
      <c r="D3" s="170">
        <v>225</v>
      </c>
      <c r="E3" s="170">
        <f>C3*D3</f>
        <v>3600</v>
      </c>
      <c r="F3" s="8"/>
      <c r="G3" s="8"/>
      <c r="H3" s="8"/>
      <c r="I3" s="8"/>
      <c r="J3" s="8"/>
      <c r="K3" s="8"/>
      <c r="L3" s="8"/>
      <c r="M3" s="8"/>
      <c r="O3" s="167"/>
      <c r="P3" s="168"/>
      <c r="Q3" s="169"/>
      <c r="R3" s="169"/>
      <c r="S3" s="168"/>
      <c r="T3" s="168"/>
      <c r="U3" s="168"/>
    </row>
    <row r="4" spans="1:21" x14ac:dyDescent="0.25">
      <c r="A4" s="8" t="s">
        <v>606</v>
      </c>
      <c r="B4" s="8" t="s">
        <v>605</v>
      </c>
      <c r="C4" s="8">
        <v>25</v>
      </c>
      <c r="D4" s="170">
        <v>90</v>
      </c>
      <c r="E4" s="170">
        <f t="shared" ref="E4:E6" si="0">C4*D4</f>
        <v>2250</v>
      </c>
      <c r="F4" s="8"/>
      <c r="G4" s="8"/>
      <c r="H4" s="8"/>
      <c r="I4" s="8"/>
      <c r="J4" s="8"/>
      <c r="K4" s="8"/>
      <c r="L4" s="8"/>
      <c r="M4" s="8"/>
      <c r="O4" s="167"/>
      <c r="P4" s="168"/>
      <c r="Q4" s="169"/>
      <c r="R4" s="169"/>
      <c r="S4" s="168"/>
      <c r="T4" s="168"/>
      <c r="U4" s="168"/>
    </row>
    <row r="5" spans="1:21" x14ac:dyDescent="0.25">
      <c r="A5" s="8" t="s">
        <v>607</v>
      </c>
      <c r="B5" s="8" t="s">
        <v>605</v>
      </c>
      <c r="C5" s="8">
        <v>4915</v>
      </c>
      <c r="D5" s="170">
        <v>10</v>
      </c>
      <c r="E5" s="170">
        <f t="shared" si="0"/>
        <v>49150</v>
      </c>
      <c r="F5" s="8"/>
      <c r="G5" s="8"/>
      <c r="H5" s="8"/>
      <c r="I5" s="8"/>
      <c r="J5" s="8"/>
      <c r="K5" s="8"/>
      <c r="L5" s="8"/>
      <c r="M5" s="8"/>
      <c r="O5" s="167"/>
      <c r="P5" s="168"/>
      <c r="Q5" s="169"/>
      <c r="R5" s="169"/>
      <c r="S5" s="168"/>
      <c r="T5" s="168"/>
      <c r="U5" s="168"/>
    </row>
    <row r="6" spans="1:21" x14ac:dyDescent="0.25">
      <c r="A6" s="8" t="s">
        <v>608</v>
      </c>
      <c r="B6" s="8" t="s">
        <v>605</v>
      </c>
      <c r="C6" s="8">
        <v>500</v>
      </c>
      <c r="D6" s="170">
        <v>50</v>
      </c>
      <c r="E6" s="170">
        <f t="shared" si="0"/>
        <v>25000</v>
      </c>
      <c r="F6" s="8"/>
      <c r="G6" s="8"/>
      <c r="H6" s="8"/>
      <c r="I6" s="8"/>
      <c r="J6" s="8"/>
      <c r="K6" s="8"/>
      <c r="L6" s="8"/>
      <c r="M6" s="8"/>
      <c r="O6" s="167"/>
      <c r="P6" s="168"/>
      <c r="Q6" s="169"/>
      <c r="R6" s="169"/>
      <c r="S6" s="168"/>
      <c r="T6" s="168"/>
      <c r="U6" s="168"/>
    </row>
    <row r="7" spans="1:21" ht="18.75" x14ac:dyDescent="0.3">
      <c r="A7" s="199" t="s">
        <v>25</v>
      </c>
      <c r="B7" s="200"/>
      <c r="C7" s="1"/>
      <c r="D7" s="1"/>
      <c r="E7" s="162">
        <f>SUM(E3:E6)</f>
        <v>80000</v>
      </c>
      <c r="F7" s="1"/>
      <c r="G7" s="1"/>
      <c r="H7" s="1"/>
      <c r="I7" s="1"/>
      <c r="J7" s="1"/>
      <c r="K7" s="1"/>
      <c r="L7" s="1"/>
      <c r="M7" s="1"/>
    </row>
  </sheetData>
  <mergeCells count="2">
    <mergeCell ref="A1:M1"/>
    <mergeCell ref="A7:B7"/>
  </mergeCells>
  <hyperlinks>
    <hyperlink ref="E7" location="APP!A1" display="APP!A1"/>
  </hyperlinks>
  <pageMargins left="0.25" right="0.25" top="0.75" bottom="0.75" header="0.3" footer="0.3"/>
  <pageSetup paperSize="10000" scale="92" fitToHeight="0" orientation="landscape" horizontalDpi="0"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4"/>
  <sheetViews>
    <sheetView topLeftCell="A7" workbookViewId="0">
      <selection activeCell="E11" sqref="E11"/>
    </sheetView>
  </sheetViews>
  <sheetFormatPr defaultRowHeight="15" x14ac:dyDescent="0.25"/>
  <cols>
    <col min="1" max="1" width="43.85546875" customWidth="1"/>
    <col min="3" max="3" width="13.85546875" bestFit="1" customWidth="1"/>
    <col min="4" max="4" width="10.140625" bestFit="1" customWidth="1"/>
    <col min="5" max="5" width="16.42578125" bestFit="1" customWidth="1"/>
    <col min="6" max="6" width="0" hidden="1" customWidth="1"/>
    <col min="7" max="7" width="11.28515625" hidden="1" customWidth="1"/>
    <col min="8" max="8" width="0" hidden="1" customWidth="1"/>
    <col min="9" max="9" width="11.28515625" hidden="1" customWidth="1"/>
    <col min="10" max="10" width="0" hidden="1" customWidth="1"/>
    <col min="11" max="11" width="11.28515625" hidden="1" customWidth="1"/>
    <col min="12" max="12" width="0" hidden="1" customWidth="1"/>
    <col min="13" max="13" width="11.28515625" hidden="1" customWidth="1"/>
    <col min="15" max="15" width="43.140625" style="5" customWidth="1"/>
    <col min="16" max="16" width="35.42578125" bestFit="1" customWidth="1"/>
    <col min="17" max="17" width="10.140625" bestFit="1" customWidth="1"/>
    <col min="18" max="20" width="10.140625" hidden="1" customWidth="1"/>
    <col min="21" max="22" width="0" hidden="1" customWidth="1"/>
  </cols>
  <sheetData>
    <row r="1" spans="1:21" ht="21" x14ac:dyDescent="0.35">
      <c r="A1" s="201" t="s">
        <v>22</v>
      </c>
      <c r="B1" s="201"/>
      <c r="C1" s="201"/>
      <c r="D1" s="201"/>
      <c r="E1" s="201"/>
      <c r="F1" s="201"/>
      <c r="G1" s="201"/>
      <c r="H1" s="201"/>
      <c r="I1" s="201"/>
      <c r="J1" s="201"/>
      <c r="K1" s="201"/>
      <c r="L1" s="201"/>
      <c r="M1" s="201"/>
      <c r="O1" s="11" t="s">
        <v>53</v>
      </c>
      <c r="P1" s="13" t="s">
        <v>54</v>
      </c>
      <c r="Q1" s="13" t="s">
        <v>55</v>
      </c>
      <c r="R1" s="13" t="s">
        <v>3</v>
      </c>
      <c r="S1" s="13" t="s">
        <v>4</v>
      </c>
      <c r="T1" s="13" t="s">
        <v>5</v>
      </c>
      <c r="U1" s="13" t="s">
        <v>6</v>
      </c>
    </row>
    <row r="2" spans="1:21" x14ac:dyDescent="0.25">
      <c r="A2" s="8" t="s">
        <v>28</v>
      </c>
      <c r="B2" s="8" t="s">
        <v>29</v>
      </c>
      <c r="C2" s="8" t="s">
        <v>30</v>
      </c>
      <c r="D2" s="8" t="s">
        <v>31</v>
      </c>
      <c r="E2" s="8" t="s">
        <v>32</v>
      </c>
      <c r="F2" s="8" t="s">
        <v>33</v>
      </c>
      <c r="G2" s="8" t="s">
        <v>34</v>
      </c>
      <c r="H2" s="8" t="s">
        <v>35</v>
      </c>
      <c r="I2" s="8" t="s">
        <v>36</v>
      </c>
      <c r="J2" s="8" t="s">
        <v>37</v>
      </c>
      <c r="K2" s="8" t="s">
        <v>38</v>
      </c>
      <c r="L2" s="8" t="s">
        <v>39</v>
      </c>
      <c r="M2" s="8" t="s">
        <v>40</v>
      </c>
      <c r="O2" s="6" t="s">
        <v>459</v>
      </c>
      <c r="P2" s="1" t="s">
        <v>62</v>
      </c>
      <c r="Q2" s="2">
        <v>71900</v>
      </c>
      <c r="R2" s="2">
        <v>12450</v>
      </c>
      <c r="S2" s="2">
        <v>23500</v>
      </c>
      <c r="T2" s="2">
        <v>23500</v>
      </c>
      <c r="U2" s="2">
        <v>12450</v>
      </c>
    </row>
    <row r="3" spans="1:21" x14ac:dyDescent="0.25">
      <c r="A3" s="8" t="s">
        <v>74</v>
      </c>
      <c r="B3" s="8" t="s">
        <v>46</v>
      </c>
      <c r="C3" s="10">
        <v>1530</v>
      </c>
      <c r="D3" s="9">
        <v>350</v>
      </c>
      <c r="E3" s="9">
        <v>535500</v>
      </c>
      <c r="F3" s="8">
        <v>157</v>
      </c>
      <c r="G3" s="9">
        <v>54950</v>
      </c>
      <c r="H3" s="8">
        <v>968</v>
      </c>
      <c r="I3" s="9">
        <v>338800</v>
      </c>
      <c r="J3" s="8">
        <v>248</v>
      </c>
      <c r="K3" s="9">
        <v>86800</v>
      </c>
      <c r="L3" s="8">
        <v>157</v>
      </c>
      <c r="M3" s="9">
        <v>54950</v>
      </c>
      <c r="O3" s="6" t="s">
        <v>460</v>
      </c>
      <c r="P3" s="1" t="s">
        <v>62</v>
      </c>
      <c r="Q3" s="2">
        <v>157600</v>
      </c>
      <c r="R3" s="2">
        <v>36250</v>
      </c>
      <c r="S3" s="2">
        <v>42550</v>
      </c>
      <c r="T3" s="2">
        <v>42550</v>
      </c>
      <c r="U3" s="2">
        <v>36250</v>
      </c>
    </row>
    <row r="4" spans="1:21" ht="30" x14ac:dyDescent="0.25">
      <c r="A4" s="8" t="s">
        <v>74</v>
      </c>
      <c r="B4" s="8" t="s">
        <v>46</v>
      </c>
      <c r="C4" s="10">
        <v>2554</v>
      </c>
      <c r="D4" s="8">
        <v>250</v>
      </c>
      <c r="E4" s="9">
        <v>638500</v>
      </c>
      <c r="F4" s="8">
        <v>794</v>
      </c>
      <c r="G4" s="9">
        <v>198500</v>
      </c>
      <c r="H4" s="8">
        <v>533</v>
      </c>
      <c r="I4" s="9">
        <v>133250</v>
      </c>
      <c r="J4" s="8">
        <v>794</v>
      </c>
      <c r="K4" s="9">
        <v>198500</v>
      </c>
      <c r="L4" s="8">
        <v>433</v>
      </c>
      <c r="M4" s="9">
        <v>108250</v>
      </c>
      <c r="O4" s="6" t="s">
        <v>461</v>
      </c>
      <c r="P4" s="1" t="s">
        <v>62</v>
      </c>
      <c r="Q4" s="2">
        <v>300000</v>
      </c>
      <c r="R4" s="1">
        <v>0</v>
      </c>
      <c r="S4" s="2">
        <v>300000</v>
      </c>
      <c r="T4" s="1">
        <v>0</v>
      </c>
      <c r="U4" s="1">
        <v>0</v>
      </c>
    </row>
    <row r="5" spans="1:21" ht="45" x14ac:dyDescent="0.25">
      <c r="A5" s="8" t="s">
        <v>457</v>
      </c>
      <c r="B5" s="8" t="s">
        <v>41</v>
      </c>
      <c r="C5" s="8">
        <v>1</v>
      </c>
      <c r="D5" s="9">
        <v>274780</v>
      </c>
      <c r="E5" s="9">
        <v>274780</v>
      </c>
      <c r="F5" s="8">
        <v>0</v>
      </c>
      <c r="G5" s="9">
        <v>0</v>
      </c>
      <c r="H5" s="8">
        <v>0</v>
      </c>
      <c r="I5" s="8">
        <v>0</v>
      </c>
      <c r="J5" s="8">
        <v>1</v>
      </c>
      <c r="K5" s="9">
        <v>274780</v>
      </c>
      <c r="L5" s="8">
        <v>0</v>
      </c>
      <c r="M5" s="8">
        <v>0</v>
      </c>
      <c r="O5" s="6" t="s">
        <v>462</v>
      </c>
      <c r="P5" s="1" t="s">
        <v>62</v>
      </c>
      <c r="Q5" s="2">
        <v>99000</v>
      </c>
      <c r="R5" s="2">
        <v>17250</v>
      </c>
      <c r="S5" s="2">
        <v>32250</v>
      </c>
      <c r="T5" s="2">
        <v>32250</v>
      </c>
      <c r="U5" s="2">
        <v>17250</v>
      </c>
    </row>
    <row r="6" spans="1:21" ht="30" x14ac:dyDescent="0.25">
      <c r="A6" s="8" t="s">
        <v>457</v>
      </c>
      <c r="B6" s="8" t="s">
        <v>41</v>
      </c>
      <c r="C6" s="8">
        <v>2</v>
      </c>
      <c r="D6" s="9">
        <v>20000</v>
      </c>
      <c r="E6" s="9">
        <v>40000</v>
      </c>
      <c r="F6" s="8">
        <v>0</v>
      </c>
      <c r="G6" s="8">
        <v>0</v>
      </c>
      <c r="H6" s="8">
        <v>0</v>
      </c>
      <c r="I6" s="8">
        <v>0</v>
      </c>
      <c r="J6" s="8">
        <v>1</v>
      </c>
      <c r="K6" s="9">
        <v>20000</v>
      </c>
      <c r="L6" s="8">
        <v>1</v>
      </c>
      <c r="M6" s="9">
        <v>20000</v>
      </c>
      <c r="O6" s="6" t="s">
        <v>463</v>
      </c>
      <c r="P6" s="1" t="s">
        <v>62</v>
      </c>
      <c r="Q6" s="2">
        <v>66000</v>
      </c>
      <c r="R6" s="2">
        <v>15000</v>
      </c>
      <c r="S6" s="2">
        <v>18000</v>
      </c>
      <c r="T6" s="2">
        <v>18000</v>
      </c>
      <c r="U6" s="2">
        <v>15000</v>
      </c>
    </row>
    <row r="7" spans="1:21" ht="30" x14ac:dyDescent="0.25">
      <c r="A7" s="8" t="s">
        <v>457</v>
      </c>
      <c r="B7" s="8" t="s">
        <v>41</v>
      </c>
      <c r="C7" s="8">
        <v>2</v>
      </c>
      <c r="D7" s="9">
        <v>30000</v>
      </c>
      <c r="E7" s="9">
        <v>60000</v>
      </c>
      <c r="F7" s="8">
        <v>1</v>
      </c>
      <c r="G7" s="9">
        <v>30000</v>
      </c>
      <c r="H7" s="8">
        <v>1</v>
      </c>
      <c r="I7" s="9">
        <v>30000</v>
      </c>
      <c r="J7" s="8">
        <v>0</v>
      </c>
      <c r="K7" s="8">
        <v>0</v>
      </c>
      <c r="L7" s="8">
        <v>0</v>
      </c>
      <c r="M7" s="8">
        <v>0</v>
      </c>
      <c r="O7" s="6" t="s">
        <v>464</v>
      </c>
      <c r="P7" s="1" t="s">
        <v>62</v>
      </c>
      <c r="Q7" s="2">
        <v>54000</v>
      </c>
      <c r="R7" s="2">
        <v>9250</v>
      </c>
      <c r="S7" s="2">
        <v>17750</v>
      </c>
      <c r="T7" s="2">
        <v>17750</v>
      </c>
      <c r="U7" s="2">
        <v>9250</v>
      </c>
    </row>
    <row r="8" spans="1:21" x14ac:dyDescent="0.25">
      <c r="A8" s="8" t="s">
        <v>457</v>
      </c>
      <c r="B8" s="8" t="s">
        <v>41</v>
      </c>
      <c r="C8" s="8">
        <v>1</v>
      </c>
      <c r="D8" s="9">
        <v>125720</v>
      </c>
      <c r="E8" s="9">
        <v>125720</v>
      </c>
      <c r="F8" s="8">
        <v>1</v>
      </c>
      <c r="G8" s="9">
        <v>125720</v>
      </c>
      <c r="H8" s="8">
        <v>0</v>
      </c>
      <c r="I8" s="8">
        <v>0</v>
      </c>
      <c r="J8" s="8">
        <v>0</v>
      </c>
      <c r="K8" s="8">
        <v>0</v>
      </c>
      <c r="L8" s="8">
        <v>0</v>
      </c>
      <c r="M8" s="8">
        <v>0</v>
      </c>
      <c r="O8" s="6" t="s">
        <v>465</v>
      </c>
      <c r="P8" s="1" t="s">
        <v>62</v>
      </c>
      <c r="Q8" s="2">
        <v>54000</v>
      </c>
      <c r="R8" s="1">
        <v>0</v>
      </c>
      <c r="S8" s="2">
        <v>54000</v>
      </c>
      <c r="T8" s="1">
        <v>0</v>
      </c>
      <c r="U8" s="1">
        <v>0</v>
      </c>
    </row>
    <row r="9" spans="1:21" ht="30" x14ac:dyDescent="0.25">
      <c r="A9" s="8" t="s">
        <v>457</v>
      </c>
      <c r="B9" s="8" t="s">
        <v>41</v>
      </c>
      <c r="C9" s="8">
        <v>1</v>
      </c>
      <c r="D9" s="9">
        <v>116950</v>
      </c>
      <c r="E9" s="9">
        <v>116950</v>
      </c>
      <c r="F9" s="8">
        <v>1</v>
      </c>
      <c r="G9" s="9">
        <v>116950</v>
      </c>
      <c r="H9" s="8">
        <v>0</v>
      </c>
      <c r="I9" s="9">
        <v>0</v>
      </c>
      <c r="J9" s="8">
        <v>0</v>
      </c>
      <c r="K9" s="9">
        <v>0</v>
      </c>
      <c r="L9" s="8">
        <v>0</v>
      </c>
      <c r="M9" s="8">
        <v>0</v>
      </c>
      <c r="O9" s="6" t="s">
        <v>466</v>
      </c>
      <c r="P9" s="1" t="s">
        <v>62</v>
      </c>
      <c r="Q9" s="2">
        <v>274780</v>
      </c>
      <c r="R9" s="1">
        <v>0</v>
      </c>
      <c r="S9" s="1">
        <v>0</v>
      </c>
      <c r="T9" s="2">
        <v>274780</v>
      </c>
      <c r="U9" s="1">
        <v>0</v>
      </c>
    </row>
    <row r="10" spans="1:21" ht="30" x14ac:dyDescent="0.25">
      <c r="A10" s="8" t="s">
        <v>458</v>
      </c>
      <c r="B10" s="8" t="s">
        <v>46</v>
      </c>
      <c r="C10" s="10">
        <v>5140</v>
      </c>
      <c r="D10" s="9">
        <v>150</v>
      </c>
      <c r="E10" s="9">
        <v>771000</v>
      </c>
      <c r="F10" s="8">
        <v>1104</v>
      </c>
      <c r="G10" s="9">
        <v>165600</v>
      </c>
      <c r="H10" s="10">
        <v>1896</v>
      </c>
      <c r="I10" s="9">
        <v>284400</v>
      </c>
      <c r="J10" s="10">
        <v>1184</v>
      </c>
      <c r="K10" s="9">
        <v>177600</v>
      </c>
      <c r="L10" s="8">
        <v>956</v>
      </c>
      <c r="M10" s="9">
        <v>143400</v>
      </c>
      <c r="O10" s="6" t="s">
        <v>467</v>
      </c>
      <c r="P10" s="1" t="s">
        <v>57</v>
      </c>
      <c r="Q10" s="2">
        <v>100000</v>
      </c>
      <c r="R10" s="2">
        <v>30000</v>
      </c>
      <c r="S10" s="2">
        <v>30000</v>
      </c>
      <c r="T10" s="2">
        <v>20000</v>
      </c>
      <c r="U10" s="2">
        <v>20000</v>
      </c>
    </row>
    <row r="11" spans="1:21" ht="18.75" x14ac:dyDescent="0.3">
      <c r="A11" s="199" t="s">
        <v>25</v>
      </c>
      <c r="B11" s="200"/>
      <c r="C11" s="1"/>
      <c r="D11" s="1"/>
      <c r="E11" s="160">
        <f>SUM(E3:E10)</f>
        <v>2562450</v>
      </c>
      <c r="F11" s="1"/>
      <c r="G11" s="1"/>
      <c r="H11" s="1"/>
      <c r="I11" s="1"/>
      <c r="J11" s="1"/>
      <c r="K11" s="1"/>
      <c r="L11" s="1"/>
      <c r="M11" s="1"/>
      <c r="O11" s="6" t="s">
        <v>456</v>
      </c>
      <c r="P11" s="1" t="s">
        <v>60</v>
      </c>
      <c r="Q11" s="2">
        <v>116950</v>
      </c>
      <c r="R11" s="2">
        <v>116950</v>
      </c>
      <c r="S11" s="1">
        <v>0</v>
      </c>
      <c r="T11" s="1">
        <v>0</v>
      </c>
      <c r="U11" s="1">
        <v>0</v>
      </c>
    </row>
    <row r="12" spans="1:21" x14ac:dyDescent="0.25">
      <c r="O12" s="6" t="s">
        <v>457</v>
      </c>
      <c r="P12" s="1" t="s">
        <v>62</v>
      </c>
      <c r="Q12" s="2">
        <v>125720</v>
      </c>
      <c r="R12" s="2">
        <v>125720</v>
      </c>
      <c r="S12" s="1">
        <v>0</v>
      </c>
      <c r="T12" s="1">
        <v>0</v>
      </c>
      <c r="U12" s="1">
        <v>0</v>
      </c>
    </row>
    <row r="13" spans="1:21" ht="30" x14ac:dyDescent="0.25">
      <c r="O13" s="6" t="s">
        <v>468</v>
      </c>
      <c r="P13" s="1" t="s">
        <v>64</v>
      </c>
      <c r="Q13" s="2">
        <v>44000</v>
      </c>
      <c r="R13" s="1">
        <v>0</v>
      </c>
      <c r="S13" s="2">
        <v>44000</v>
      </c>
      <c r="T13" s="1">
        <v>0</v>
      </c>
      <c r="U13" s="1">
        <v>0</v>
      </c>
    </row>
    <row r="14" spans="1:21" ht="30" x14ac:dyDescent="0.25">
      <c r="O14" s="6" t="s">
        <v>469</v>
      </c>
      <c r="P14" s="1" t="s">
        <v>64</v>
      </c>
      <c r="Q14" s="2">
        <v>20000</v>
      </c>
      <c r="R14" s="1">
        <v>0</v>
      </c>
      <c r="S14" s="2">
        <v>20000</v>
      </c>
      <c r="T14" s="1">
        <v>0</v>
      </c>
      <c r="U14" s="1">
        <v>0</v>
      </c>
    </row>
    <row r="15" spans="1:21" ht="45" x14ac:dyDescent="0.25">
      <c r="O15" s="6" t="s">
        <v>470</v>
      </c>
      <c r="P15" s="1" t="s">
        <v>64</v>
      </c>
      <c r="Q15" s="2">
        <v>60000</v>
      </c>
      <c r="R15" s="2">
        <v>18000</v>
      </c>
      <c r="S15" s="2">
        <v>6000</v>
      </c>
      <c r="T15" s="2">
        <v>18000</v>
      </c>
      <c r="U15" s="2">
        <v>18000</v>
      </c>
    </row>
    <row r="16" spans="1:21" ht="30" x14ac:dyDescent="0.25">
      <c r="O16" s="6" t="s">
        <v>471</v>
      </c>
      <c r="P16" s="1" t="s">
        <v>64</v>
      </c>
      <c r="Q16" s="2">
        <v>165000</v>
      </c>
      <c r="R16" s="2">
        <v>41250</v>
      </c>
      <c r="S16" s="2">
        <v>41250</v>
      </c>
      <c r="T16" s="2">
        <v>41250</v>
      </c>
      <c r="U16" s="2">
        <v>41250</v>
      </c>
    </row>
    <row r="17" spans="15:21" ht="30" x14ac:dyDescent="0.25">
      <c r="O17" s="6" t="s">
        <v>472</v>
      </c>
      <c r="P17" s="1" t="s">
        <v>64</v>
      </c>
      <c r="Q17" s="2">
        <v>292000</v>
      </c>
      <c r="R17" s="2">
        <v>146000</v>
      </c>
      <c r="S17" s="1">
        <v>0</v>
      </c>
      <c r="T17" s="2">
        <v>146000</v>
      </c>
      <c r="U17" s="1">
        <v>0</v>
      </c>
    </row>
    <row r="18" spans="15:21" ht="30" x14ac:dyDescent="0.25">
      <c r="O18" s="6" t="s">
        <v>473</v>
      </c>
      <c r="P18" s="1" t="s">
        <v>64</v>
      </c>
      <c r="Q18" s="2">
        <v>167200</v>
      </c>
      <c r="R18" s="2">
        <v>83600</v>
      </c>
      <c r="S18" s="1">
        <v>0</v>
      </c>
      <c r="T18" s="2">
        <v>83600</v>
      </c>
      <c r="U18" s="1">
        <v>0</v>
      </c>
    </row>
    <row r="19" spans="15:21" ht="45" x14ac:dyDescent="0.25">
      <c r="O19" s="6" t="s">
        <v>474</v>
      </c>
      <c r="P19" s="1" t="s">
        <v>64</v>
      </c>
      <c r="Q19" s="2">
        <v>27500</v>
      </c>
      <c r="R19" s="1">
        <v>0</v>
      </c>
      <c r="S19" s="2">
        <v>13750</v>
      </c>
      <c r="T19" s="1">
        <v>0</v>
      </c>
      <c r="U19" s="2">
        <v>13750</v>
      </c>
    </row>
    <row r="20" spans="15:21" ht="30" x14ac:dyDescent="0.25">
      <c r="O20" s="6" t="s">
        <v>475</v>
      </c>
      <c r="P20" s="1" t="s">
        <v>64</v>
      </c>
      <c r="Q20" s="2">
        <v>50600</v>
      </c>
      <c r="R20" s="1">
        <v>0</v>
      </c>
      <c r="S20" s="2">
        <v>25300</v>
      </c>
      <c r="T20" s="1">
        <v>0</v>
      </c>
      <c r="U20" s="2">
        <v>25300</v>
      </c>
    </row>
    <row r="21" spans="15:21" ht="45" x14ac:dyDescent="0.25">
      <c r="O21" s="6" t="s">
        <v>476</v>
      </c>
      <c r="P21" s="1" t="s">
        <v>64</v>
      </c>
      <c r="Q21" s="2">
        <v>11000</v>
      </c>
      <c r="R21" s="1">
        <v>0</v>
      </c>
      <c r="S21" s="2">
        <v>5500</v>
      </c>
      <c r="T21" s="1">
        <v>0</v>
      </c>
      <c r="U21" s="2">
        <v>5500</v>
      </c>
    </row>
    <row r="22" spans="15:21" ht="30" x14ac:dyDescent="0.25">
      <c r="O22" s="6" t="s">
        <v>477</v>
      </c>
      <c r="P22" s="1" t="s">
        <v>64</v>
      </c>
      <c r="Q22" s="2">
        <v>49500</v>
      </c>
      <c r="R22" s="1">
        <v>0</v>
      </c>
      <c r="S22" s="2">
        <v>24750</v>
      </c>
      <c r="T22" s="1">
        <v>0</v>
      </c>
      <c r="U22" s="2">
        <v>24750</v>
      </c>
    </row>
    <row r="23" spans="15:21" ht="30" x14ac:dyDescent="0.25">
      <c r="O23" s="6" t="s">
        <v>478</v>
      </c>
      <c r="P23" s="1" t="s">
        <v>64</v>
      </c>
      <c r="Q23" s="2">
        <v>95700</v>
      </c>
      <c r="R23" s="1">
        <v>0</v>
      </c>
      <c r="S23" s="2">
        <v>47850</v>
      </c>
      <c r="T23" s="1">
        <v>0</v>
      </c>
      <c r="U23" s="2">
        <v>47850</v>
      </c>
    </row>
    <row r="24" spans="15:21" ht="30" x14ac:dyDescent="0.25">
      <c r="O24" s="6" t="s">
        <v>479</v>
      </c>
      <c r="P24" s="1" t="s">
        <v>64</v>
      </c>
      <c r="Q24" s="2">
        <v>160000</v>
      </c>
      <c r="R24" s="2">
        <v>40000</v>
      </c>
      <c r="S24" s="2">
        <v>40000</v>
      </c>
      <c r="T24" s="2">
        <v>40000</v>
      </c>
      <c r="U24" s="2">
        <v>40000</v>
      </c>
    </row>
  </sheetData>
  <mergeCells count="2">
    <mergeCell ref="A1:M1"/>
    <mergeCell ref="A11:B11"/>
  </mergeCells>
  <hyperlinks>
    <hyperlink ref="E11" location="APP!A1" display="APP!A1"/>
  </hyperlinks>
  <pageMargins left="0.25" right="0.25" top="0.75" bottom="0.75" header="0.3" footer="0.3"/>
  <pageSetup paperSize="10000" fitToHeight="0" orientation="landscape" horizontalDpi="0"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
  <sheetViews>
    <sheetView topLeftCell="B1" workbookViewId="0">
      <selection activeCell="E4" sqref="E4"/>
    </sheetView>
  </sheetViews>
  <sheetFormatPr defaultRowHeight="15" x14ac:dyDescent="0.25"/>
  <cols>
    <col min="1" max="1" width="22" customWidth="1"/>
    <col min="3" max="3" width="13.85546875" bestFit="1" customWidth="1"/>
    <col min="5" max="5" width="16.42578125" bestFit="1" customWidth="1"/>
    <col min="6" max="6" width="0" hidden="1" customWidth="1"/>
    <col min="7" max="7" width="11.28515625" hidden="1" customWidth="1"/>
    <col min="8" max="8" width="0" hidden="1" customWidth="1"/>
    <col min="9" max="9" width="11.28515625" hidden="1" customWidth="1"/>
    <col min="10" max="10" width="0" hidden="1" customWidth="1"/>
    <col min="11" max="11" width="11.28515625" hidden="1" customWidth="1"/>
    <col min="12" max="12" width="0" hidden="1" customWidth="1"/>
    <col min="13" max="13" width="11.28515625" hidden="1" customWidth="1"/>
    <col min="15" max="15" width="19" bestFit="1" customWidth="1"/>
    <col min="18" max="21" width="0" hidden="1" customWidth="1"/>
  </cols>
  <sheetData>
    <row r="1" spans="1:21" ht="21" x14ac:dyDescent="0.35">
      <c r="A1" s="201" t="s">
        <v>23</v>
      </c>
      <c r="B1" s="201"/>
      <c r="C1" s="201"/>
      <c r="D1" s="201"/>
      <c r="E1" s="201"/>
      <c r="F1" s="201"/>
      <c r="G1" s="201"/>
      <c r="H1" s="201"/>
      <c r="I1" s="201"/>
      <c r="J1" s="201"/>
      <c r="K1" s="201"/>
      <c r="L1" s="201"/>
      <c r="M1" s="201"/>
      <c r="O1" s="13" t="s">
        <v>53</v>
      </c>
      <c r="P1" s="13" t="s">
        <v>54</v>
      </c>
      <c r="Q1" s="13" t="s">
        <v>55</v>
      </c>
      <c r="R1" s="13" t="s">
        <v>3</v>
      </c>
      <c r="S1" s="13" t="s">
        <v>4</v>
      </c>
      <c r="T1" s="13" t="s">
        <v>5</v>
      </c>
      <c r="U1" s="13" t="s">
        <v>6</v>
      </c>
    </row>
    <row r="2" spans="1:21" x14ac:dyDescent="0.25">
      <c r="A2" s="8" t="s">
        <v>28</v>
      </c>
      <c r="B2" s="8" t="s">
        <v>29</v>
      </c>
      <c r="C2" s="8" t="s">
        <v>30</v>
      </c>
      <c r="D2" s="8" t="s">
        <v>31</v>
      </c>
      <c r="E2" s="8" t="s">
        <v>32</v>
      </c>
      <c r="F2" s="8" t="s">
        <v>33</v>
      </c>
      <c r="G2" s="8" t="s">
        <v>34</v>
      </c>
      <c r="H2" s="8" t="s">
        <v>35</v>
      </c>
      <c r="I2" s="8" t="s">
        <v>36</v>
      </c>
      <c r="J2" s="8" t="s">
        <v>37</v>
      </c>
      <c r="K2" s="8" t="s">
        <v>38</v>
      </c>
      <c r="L2" s="8" t="s">
        <v>39</v>
      </c>
      <c r="M2" s="8" t="s">
        <v>40</v>
      </c>
      <c r="O2" s="1" t="s">
        <v>480</v>
      </c>
      <c r="P2" s="1" t="s">
        <v>64</v>
      </c>
      <c r="Q2" s="2">
        <v>60000</v>
      </c>
      <c r="R2" s="1">
        <v>0</v>
      </c>
      <c r="S2" s="2">
        <v>60000</v>
      </c>
      <c r="T2" s="1">
        <v>0</v>
      </c>
      <c r="U2" s="1">
        <v>0</v>
      </c>
    </row>
    <row r="3" spans="1:21" x14ac:dyDescent="0.25">
      <c r="A3" s="8" t="s">
        <v>480</v>
      </c>
      <c r="B3" s="8" t="s">
        <v>41</v>
      </c>
      <c r="C3" s="8">
        <v>1</v>
      </c>
      <c r="D3" s="9">
        <v>60000</v>
      </c>
      <c r="E3" s="9">
        <v>60000</v>
      </c>
      <c r="F3" s="8">
        <v>0</v>
      </c>
      <c r="G3" s="8">
        <v>0</v>
      </c>
      <c r="H3" s="8">
        <v>1</v>
      </c>
      <c r="I3" s="9">
        <v>60000</v>
      </c>
      <c r="J3" s="8">
        <v>0</v>
      </c>
      <c r="K3" s="8">
        <v>0</v>
      </c>
      <c r="L3" s="8">
        <v>0</v>
      </c>
      <c r="M3" s="8">
        <v>0</v>
      </c>
    </row>
    <row r="4" spans="1:21" ht="18.75" x14ac:dyDescent="0.3">
      <c r="A4" s="199" t="s">
        <v>25</v>
      </c>
      <c r="B4" s="200"/>
      <c r="C4" s="1"/>
      <c r="D4" s="1"/>
      <c r="E4" s="160">
        <f>SUM(E3:E3)</f>
        <v>60000</v>
      </c>
      <c r="F4" s="1"/>
      <c r="G4" s="1"/>
      <c r="H4" s="1"/>
      <c r="I4" s="1"/>
      <c r="J4" s="1"/>
      <c r="K4" s="1"/>
      <c r="L4" s="1"/>
      <c r="M4" s="1"/>
    </row>
  </sheetData>
  <mergeCells count="2">
    <mergeCell ref="A1:M1"/>
    <mergeCell ref="A4:B4"/>
  </mergeCells>
  <hyperlinks>
    <hyperlink ref="E4" location="APP!A1" display="APP!A1"/>
  </hyperlinks>
  <pageMargins left="0.25" right="0.25" top="0.75" bottom="0.75" header="0.3" footer="0.3"/>
  <pageSetup paperSize="10000" fitToHeight="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
  <sheetViews>
    <sheetView topLeftCell="A34" workbookViewId="0">
      <selection activeCell="E45" sqref="E45"/>
    </sheetView>
  </sheetViews>
  <sheetFormatPr defaultRowHeight="15" x14ac:dyDescent="0.25"/>
  <cols>
    <col min="1" max="1" width="51.28515625" style="7" customWidth="1"/>
    <col min="2" max="2" width="9.140625" style="7"/>
    <col min="3" max="3" width="9.140625" style="7" customWidth="1"/>
    <col min="4" max="4" width="10.140625" style="7" bestFit="1" customWidth="1"/>
    <col min="5" max="5" width="16.42578125" style="7" bestFit="1" customWidth="1"/>
    <col min="6" max="6" width="11.28515625" style="7" hidden="1" customWidth="1"/>
    <col min="7" max="7" width="14.28515625" style="7" hidden="1" customWidth="1"/>
    <col min="8" max="8" width="0" style="7" hidden="1" customWidth="1"/>
    <col min="9" max="9" width="10.140625" style="7" hidden="1" customWidth="1"/>
    <col min="10" max="10" width="8.28515625" style="7" hidden="1" customWidth="1"/>
    <col min="11" max="11" width="10.140625" style="7" hidden="1" customWidth="1"/>
    <col min="12" max="12" width="0" style="7" hidden="1" customWidth="1"/>
    <col min="13" max="13" width="10.140625" style="7" hidden="1" customWidth="1"/>
    <col min="14" max="14" width="9.140625" style="7"/>
    <col min="15" max="15" width="32.140625" style="7" customWidth="1"/>
    <col min="16" max="16" width="35.42578125" style="7" bestFit="1" customWidth="1"/>
    <col min="17" max="17" width="11.7109375" style="7" bestFit="1" customWidth="1"/>
    <col min="18" max="18" width="10.140625" style="7" hidden="1" customWidth="1"/>
    <col min="19" max="21" width="0" style="7" hidden="1" customWidth="1"/>
    <col min="22" max="16384" width="9.140625" style="7"/>
  </cols>
  <sheetData>
    <row r="1" spans="1:21" ht="21" x14ac:dyDescent="0.35">
      <c r="A1" s="217" t="s">
        <v>7</v>
      </c>
      <c r="B1" s="217"/>
      <c r="C1" s="217"/>
      <c r="D1" s="217"/>
      <c r="E1" s="217"/>
      <c r="F1" s="217"/>
      <c r="G1" s="217"/>
      <c r="H1" s="217"/>
      <c r="I1" s="217"/>
      <c r="J1" s="217"/>
      <c r="K1" s="217"/>
      <c r="L1" s="217"/>
      <c r="M1" s="217"/>
      <c r="O1" s="219" t="s">
        <v>53</v>
      </c>
      <c r="P1" s="219" t="s">
        <v>54</v>
      </c>
      <c r="Q1" s="219" t="s">
        <v>55</v>
      </c>
      <c r="R1" s="8" t="s">
        <v>3</v>
      </c>
      <c r="S1" s="8" t="s">
        <v>4</v>
      </c>
      <c r="T1" s="8" t="s">
        <v>5</v>
      </c>
      <c r="U1" s="8" t="s">
        <v>6</v>
      </c>
    </row>
    <row r="2" spans="1:21" ht="15" customHeight="1" x14ac:dyDescent="0.25">
      <c r="A2" s="8" t="s">
        <v>28</v>
      </c>
      <c r="B2" s="8" t="s">
        <v>29</v>
      </c>
      <c r="C2" s="8" t="s">
        <v>30</v>
      </c>
      <c r="D2" s="8" t="s">
        <v>31</v>
      </c>
      <c r="E2" s="8" t="s">
        <v>32</v>
      </c>
      <c r="F2" s="8" t="s">
        <v>33</v>
      </c>
      <c r="G2" s="8" t="s">
        <v>34</v>
      </c>
      <c r="H2" s="8" t="s">
        <v>35</v>
      </c>
      <c r="I2" s="8" t="s">
        <v>36</v>
      </c>
      <c r="J2" s="8" t="s">
        <v>37</v>
      </c>
      <c r="K2" s="8" t="s">
        <v>38</v>
      </c>
      <c r="L2" s="8" t="s">
        <v>39</v>
      </c>
      <c r="M2" s="8" t="s">
        <v>40</v>
      </c>
      <c r="O2" s="8" t="s">
        <v>824</v>
      </c>
      <c r="P2" s="6" t="s">
        <v>793</v>
      </c>
      <c r="Q2" s="9">
        <v>61260</v>
      </c>
      <c r="R2" s="8">
        <v>0</v>
      </c>
      <c r="S2" s="8">
        <v>0</v>
      </c>
      <c r="T2" s="9">
        <v>61260</v>
      </c>
      <c r="U2" s="8">
        <v>0</v>
      </c>
    </row>
    <row r="3" spans="1:21" x14ac:dyDescent="0.25">
      <c r="A3" s="8" t="s">
        <v>818</v>
      </c>
      <c r="B3" s="8" t="s">
        <v>41</v>
      </c>
      <c r="C3" s="8">
        <v>1</v>
      </c>
      <c r="D3" s="9">
        <v>15000</v>
      </c>
      <c r="E3" s="9">
        <v>15000</v>
      </c>
      <c r="F3" s="8">
        <v>0</v>
      </c>
      <c r="G3" s="8">
        <v>0</v>
      </c>
      <c r="H3" s="8">
        <v>1</v>
      </c>
      <c r="I3" s="9">
        <v>15000</v>
      </c>
      <c r="J3" s="8">
        <v>0</v>
      </c>
      <c r="K3" s="8">
        <v>0</v>
      </c>
      <c r="L3" s="8">
        <v>0</v>
      </c>
      <c r="M3" s="8">
        <v>0</v>
      </c>
      <c r="O3" s="8" t="s">
        <v>56</v>
      </c>
      <c r="P3" s="8" t="s">
        <v>57</v>
      </c>
      <c r="Q3" s="9">
        <v>162600</v>
      </c>
      <c r="R3" s="8">
        <v>0</v>
      </c>
      <c r="S3" s="9">
        <v>162600</v>
      </c>
      <c r="T3" s="8">
        <v>0</v>
      </c>
      <c r="U3" s="8">
        <v>0</v>
      </c>
    </row>
    <row r="4" spans="1:21" ht="45" x14ac:dyDescent="0.25">
      <c r="A4" s="8" t="s">
        <v>42</v>
      </c>
      <c r="B4" s="8" t="s">
        <v>41</v>
      </c>
      <c r="C4" s="8">
        <v>1</v>
      </c>
      <c r="D4" s="9">
        <v>15000</v>
      </c>
      <c r="E4" s="9">
        <v>15000</v>
      </c>
      <c r="F4" s="8">
        <v>0</v>
      </c>
      <c r="G4" s="8">
        <v>0</v>
      </c>
      <c r="H4" s="8">
        <v>1</v>
      </c>
      <c r="I4" s="9">
        <v>15000</v>
      </c>
      <c r="J4" s="8">
        <v>0</v>
      </c>
      <c r="K4" s="8">
        <v>0</v>
      </c>
      <c r="L4" s="8">
        <v>0</v>
      </c>
      <c r="M4" s="8">
        <v>0</v>
      </c>
      <c r="O4" s="6" t="s">
        <v>58</v>
      </c>
      <c r="P4" s="8" t="s">
        <v>57</v>
      </c>
      <c r="Q4" s="9">
        <v>78920</v>
      </c>
      <c r="R4" s="9">
        <v>16000</v>
      </c>
      <c r="S4" s="8">
        <v>0</v>
      </c>
      <c r="T4" s="9">
        <v>62920</v>
      </c>
      <c r="U4" s="8">
        <v>0</v>
      </c>
    </row>
    <row r="5" spans="1:21" ht="30" x14ac:dyDescent="0.25">
      <c r="A5" s="8" t="s">
        <v>819</v>
      </c>
      <c r="B5" s="8" t="s">
        <v>43</v>
      </c>
      <c r="C5" s="8">
        <v>1</v>
      </c>
      <c r="D5" s="9">
        <v>400</v>
      </c>
      <c r="E5" s="9">
        <v>400</v>
      </c>
      <c r="F5" s="8">
        <v>0</v>
      </c>
      <c r="G5" s="8">
        <v>0</v>
      </c>
      <c r="H5" s="8">
        <v>1</v>
      </c>
      <c r="I5" s="9">
        <v>400</v>
      </c>
      <c r="J5" s="8">
        <v>0</v>
      </c>
      <c r="K5" s="8">
        <v>0</v>
      </c>
      <c r="L5" s="8">
        <v>0</v>
      </c>
      <c r="M5" s="8">
        <v>0</v>
      </c>
      <c r="O5" s="8" t="s">
        <v>857</v>
      </c>
      <c r="P5" s="6" t="s">
        <v>793</v>
      </c>
      <c r="Q5" s="9">
        <v>74961</v>
      </c>
      <c r="R5" s="8">
        <v>0</v>
      </c>
      <c r="S5" s="8">
        <v>0</v>
      </c>
      <c r="T5" s="8">
        <v>0</v>
      </c>
      <c r="U5" s="9">
        <v>74961</v>
      </c>
    </row>
    <row r="6" spans="1:21" x14ac:dyDescent="0.25">
      <c r="A6" s="8" t="s">
        <v>820</v>
      </c>
      <c r="B6" s="8" t="s">
        <v>45</v>
      </c>
      <c r="C6" s="8">
        <v>30</v>
      </c>
      <c r="D6" s="9">
        <v>50</v>
      </c>
      <c r="E6" s="9">
        <v>1500</v>
      </c>
      <c r="F6" s="8">
        <v>0</v>
      </c>
      <c r="G6" s="8">
        <v>0</v>
      </c>
      <c r="H6" s="8">
        <v>0</v>
      </c>
      <c r="I6" s="9">
        <v>0</v>
      </c>
      <c r="J6" s="8">
        <v>0</v>
      </c>
      <c r="K6" s="8">
        <v>0</v>
      </c>
      <c r="L6" s="8">
        <v>30</v>
      </c>
      <c r="M6" s="9">
        <v>1500</v>
      </c>
      <c r="O6" s="8" t="s">
        <v>59</v>
      </c>
      <c r="P6" s="8" t="s">
        <v>60</v>
      </c>
      <c r="Q6" s="9">
        <v>59637.919999999998</v>
      </c>
      <c r="R6" s="8">
        <v>0</v>
      </c>
      <c r="S6" s="9">
        <v>59637.919999999998</v>
      </c>
      <c r="T6" s="8">
        <v>0</v>
      </c>
      <c r="U6" s="8">
        <v>0</v>
      </c>
    </row>
    <row r="7" spans="1:21" ht="30" x14ac:dyDescent="0.25">
      <c r="A7" s="8" t="s">
        <v>821</v>
      </c>
      <c r="B7" s="8" t="s">
        <v>43</v>
      </c>
      <c r="C7" s="8">
        <v>10</v>
      </c>
      <c r="D7" s="9">
        <v>72</v>
      </c>
      <c r="E7" s="9">
        <v>720</v>
      </c>
      <c r="F7" s="8">
        <v>0</v>
      </c>
      <c r="G7" s="8">
        <v>0</v>
      </c>
      <c r="H7" s="8">
        <v>10</v>
      </c>
      <c r="I7" s="9">
        <v>720</v>
      </c>
      <c r="J7" s="8">
        <v>0</v>
      </c>
      <c r="K7" s="8">
        <v>0</v>
      </c>
      <c r="L7" s="8">
        <v>0</v>
      </c>
      <c r="M7" s="8">
        <v>0</v>
      </c>
      <c r="O7" s="6" t="s">
        <v>61</v>
      </c>
      <c r="P7" s="8" t="s">
        <v>62</v>
      </c>
      <c r="Q7" s="9">
        <v>400000</v>
      </c>
      <c r="R7" s="9">
        <v>400000</v>
      </c>
      <c r="S7" s="8">
        <v>0</v>
      </c>
      <c r="T7" s="8">
        <v>0</v>
      </c>
      <c r="U7" s="8">
        <v>0</v>
      </c>
    </row>
    <row r="8" spans="1:21" ht="30" x14ac:dyDescent="0.25">
      <c r="A8" s="8" t="s">
        <v>822</v>
      </c>
      <c r="B8" s="8" t="s">
        <v>45</v>
      </c>
      <c r="C8" s="8">
        <v>10</v>
      </c>
      <c r="D8" s="9">
        <v>195</v>
      </c>
      <c r="E8" s="9">
        <v>1950</v>
      </c>
      <c r="F8" s="8">
        <v>0</v>
      </c>
      <c r="G8" s="8">
        <v>0</v>
      </c>
      <c r="H8" s="8">
        <v>10</v>
      </c>
      <c r="I8" s="9">
        <v>1950</v>
      </c>
      <c r="J8" s="8">
        <v>0</v>
      </c>
      <c r="K8" s="8">
        <v>0</v>
      </c>
      <c r="L8" s="8">
        <v>0</v>
      </c>
      <c r="M8" s="8">
        <v>0</v>
      </c>
      <c r="O8" s="6" t="s">
        <v>63</v>
      </c>
      <c r="P8" s="8" t="s">
        <v>64</v>
      </c>
      <c r="Q8" s="9">
        <v>1080750</v>
      </c>
      <c r="R8" s="9">
        <v>270450</v>
      </c>
      <c r="S8" s="9">
        <v>270200</v>
      </c>
      <c r="T8" s="9">
        <v>270050</v>
      </c>
      <c r="U8" s="9">
        <v>270050</v>
      </c>
    </row>
    <row r="9" spans="1:21" ht="45" x14ac:dyDescent="0.25">
      <c r="A9" s="8" t="s">
        <v>823</v>
      </c>
      <c r="B9" s="8" t="s">
        <v>45</v>
      </c>
      <c r="C9" s="8">
        <v>32</v>
      </c>
      <c r="D9" s="9">
        <v>200</v>
      </c>
      <c r="E9" s="9">
        <v>6400</v>
      </c>
      <c r="F9" s="8">
        <v>0</v>
      </c>
      <c r="G9" s="8">
        <v>0</v>
      </c>
      <c r="H9" s="8">
        <v>0</v>
      </c>
      <c r="I9" s="9">
        <v>0</v>
      </c>
      <c r="J9" s="8">
        <v>0</v>
      </c>
      <c r="K9" s="8">
        <v>0</v>
      </c>
      <c r="L9" s="8">
        <v>32</v>
      </c>
      <c r="M9" s="9">
        <v>6400</v>
      </c>
      <c r="O9" s="6" t="s">
        <v>65</v>
      </c>
      <c r="P9" s="8" t="s">
        <v>57</v>
      </c>
      <c r="Q9" s="9">
        <v>252412.79999999999</v>
      </c>
      <c r="R9" s="9">
        <v>252412.79999999999</v>
      </c>
      <c r="S9" s="8">
        <v>0</v>
      </c>
      <c r="T9" s="8">
        <v>0</v>
      </c>
      <c r="U9" s="8">
        <v>0</v>
      </c>
    </row>
    <row r="10" spans="1:21" x14ac:dyDescent="0.25">
      <c r="A10" s="8" t="s">
        <v>824</v>
      </c>
      <c r="B10" s="8" t="s">
        <v>41</v>
      </c>
      <c r="C10" s="8">
        <v>1</v>
      </c>
      <c r="D10" s="9">
        <v>61260</v>
      </c>
      <c r="E10" s="9">
        <v>61260</v>
      </c>
      <c r="F10" s="8">
        <v>0</v>
      </c>
      <c r="G10" s="8">
        <v>0</v>
      </c>
      <c r="H10" s="8">
        <v>0</v>
      </c>
      <c r="I10" s="9">
        <v>0</v>
      </c>
      <c r="J10" s="8">
        <v>1</v>
      </c>
      <c r="K10" s="9">
        <v>61260</v>
      </c>
      <c r="L10" s="8">
        <v>0</v>
      </c>
      <c r="M10" s="8">
        <v>0</v>
      </c>
      <c r="Q10" s="224">
        <f>SUM(Q2:Q9)</f>
        <v>2170541.7199999997</v>
      </c>
    </row>
    <row r="11" spans="1:21" x14ac:dyDescent="0.25">
      <c r="A11" s="8" t="s">
        <v>825</v>
      </c>
      <c r="B11" s="8" t="s">
        <v>45</v>
      </c>
      <c r="C11" s="8">
        <v>7</v>
      </c>
      <c r="D11" s="9">
        <v>25</v>
      </c>
      <c r="E11" s="9">
        <v>175</v>
      </c>
      <c r="F11" s="8">
        <v>0</v>
      </c>
      <c r="G11" s="8">
        <v>0</v>
      </c>
      <c r="H11" s="8">
        <v>7</v>
      </c>
      <c r="I11" s="9">
        <v>175</v>
      </c>
      <c r="J11" s="8">
        <v>0</v>
      </c>
      <c r="K11" s="8">
        <v>0</v>
      </c>
      <c r="L11" s="8">
        <v>0</v>
      </c>
      <c r="M11" s="8">
        <v>0</v>
      </c>
    </row>
    <row r="12" spans="1:21" x14ac:dyDescent="0.25">
      <c r="A12" s="8" t="s">
        <v>826</v>
      </c>
      <c r="B12" s="8" t="s">
        <v>46</v>
      </c>
      <c r="C12" s="8">
        <v>280</v>
      </c>
      <c r="D12" s="9">
        <v>350</v>
      </c>
      <c r="E12" s="9">
        <v>98000</v>
      </c>
      <c r="F12" s="8">
        <v>240</v>
      </c>
      <c r="G12" s="9">
        <v>84000</v>
      </c>
      <c r="H12" s="8">
        <v>0</v>
      </c>
      <c r="I12" s="9">
        <v>0</v>
      </c>
      <c r="J12" s="8">
        <v>40</v>
      </c>
      <c r="K12" s="9">
        <v>14000</v>
      </c>
      <c r="L12" s="8">
        <v>0</v>
      </c>
      <c r="M12" s="8">
        <v>0</v>
      </c>
    </row>
    <row r="13" spans="1:21" x14ac:dyDescent="0.25">
      <c r="A13" s="8" t="s">
        <v>827</v>
      </c>
      <c r="B13" s="8" t="s">
        <v>46</v>
      </c>
      <c r="C13" s="8">
        <v>88</v>
      </c>
      <c r="D13" s="9">
        <v>350</v>
      </c>
      <c r="E13" s="9">
        <v>30800</v>
      </c>
      <c r="F13" s="8">
        <v>0</v>
      </c>
      <c r="G13" s="8">
        <v>0</v>
      </c>
      <c r="H13" s="8">
        <v>88</v>
      </c>
      <c r="I13" s="9">
        <v>30800</v>
      </c>
      <c r="J13" s="8">
        <v>0</v>
      </c>
      <c r="K13" s="8">
        <v>0</v>
      </c>
      <c r="L13" s="8">
        <v>0</v>
      </c>
      <c r="M13" s="8">
        <v>0</v>
      </c>
    </row>
    <row r="14" spans="1:21" x14ac:dyDescent="0.25">
      <c r="A14" s="8" t="s">
        <v>47</v>
      </c>
      <c r="B14" s="8" t="s">
        <v>48</v>
      </c>
      <c r="C14" s="8">
        <v>278</v>
      </c>
      <c r="D14" s="9">
        <v>60</v>
      </c>
      <c r="E14" s="9">
        <v>16680</v>
      </c>
      <c r="F14" s="8">
        <v>79</v>
      </c>
      <c r="G14" s="9">
        <v>4740</v>
      </c>
      <c r="H14" s="8">
        <v>100</v>
      </c>
      <c r="I14" s="9">
        <v>6000</v>
      </c>
      <c r="J14" s="8">
        <v>99</v>
      </c>
      <c r="K14" s="9">
        <v>5940</v>
      </c>
      <c r="L14" s="8">
        <v>0</v>
      </c>
      <c r="M14" s="8">
        <v>0</v>
      </c>
    </row>
    <row r="15" spans="1:21" x14ac:dyDescent="0.25">
      <c r="A15" s="8" t="s">
        <v>559</v>
      </c>
      <c r="B15" s="8" t="s">
        <v>49</v>
      </c>
      <c r="C15" s="8">
        <v>18</v>
      </c>
      <c r="D15" s="9">
        <v>1500</v>
      </c>
      <c r="E15" s="9">
        <v>27000</v>
      </c>
      <c r="F15" s="8">
        <v>4</v>
      </c>
      <c r="G15" s="9">
        <v>6000</v>
      </c>
      <c r="H15" s="8">
        <v>10</v>
      </c>
      <c r="I15" s="9">
        <v>15000</v>
      </c>
      <c r="J15" s="8">
        <v>4</v>
      </c>
      <c r="K15" s="9">
        <v>6000</v>
      </c>
      <c r="L15" s="8">
        <v>0</v>
      </c>
      <c r="M15" s="8">
        <v>0</v>
      </c>
    </row>
    <row r="16" spans="1:21" x14ac:dyDescent="0.25">
      <c r="A16" s="8" t="s">
        <v>828</v>
      </c>
      <c r="B16" s="8" t="s">
        <v>50</v>
      </c>
      <c r="C16" s="8">
        <v>15</v>
      </c>
      <c r="D16" s="9">
        <v>450</v>
      </c>
      <c r="E16" s="9">
        <v>6750</v>
      </c>
      <c r="F16" s="8">
        <v>15</v>
      </c>
      <c r="G16" s="9">
        <v>6750</v>
      </c>
      <c r="H16" s="8">
        <v>0</v>
      </c>
      <c r="I16" s="9">
        <v>0</v>
      </c>
      <c r="J16" s="8">
        <v>0</v>
      </c>
      <c r="K16" s="8">
        <v>0</v>
      </c>
      <c r="L16" s="8">
        <v>0</v>
      </c>
      <c r="M16" s="8">
        <v>0</v>
      </c>
    </row>
    <row r="17" spans="1:13" x14ac:dyDescent="0.25">
      <c r="A17" s="8" t="s">
        <v>829</v>
      </c>
      <c r="B17" s="8" t="s">
        <v>51</v>
      </c>
      <c r="C17" s="8">
        <v>5</v>
      </c>
      <c r="D17" s="9">
        <v>15000</v>
      </c>
      <c r="E17" s="9">
        <v>75000</v>
      </c>
      <c r="F17" s="8">
        <v>2</v>
      </c>
      <c r="G17" s="9">
        <v>30000</v>
      </c>
      <c r="H17" s="8">
        <v>2</v>
      </c>
      <c r="I17" s="9">
        <v>30000</v>
      </c>
      <c r="J17" s="8">
        <v>1</v>
      </c>
      <c r="K17" s="9">
        <v>15000</v>
      </c>
      <c r="L17" s="8">
        <v>0</v>
      </c>
      <c r="M17" s="8">
        <v>0</v>
      </c>
    </row>
    <row r="18" spans="1:13" x14ac:dyDescent="0.25">
      <c r="A18" s="8" t="s">
        <v>830</v>
      </c>
      <c r="B18" s="8" t="s">
        <v>45</v>
      </c>
      <c r="C18" s="8">
        <v>6</v>
      </c>
      <c r="D18" s="9">
        <v>500</v>
      </c>
      <c r="E18" s="9">
        <v>3000</v>
      </c>
      <c r="F18" s="8">
        <v>0</v>
      </c>
      <c r="G18" s="8">
        <v>0</v>
      </c>
      <c r="H18" s="8">
        <v>6</v>
      </c>
      <c r="I18" s="9">
        <v>3000</v>
      </c>
      <c r="J18" s="8">
        <v>0</v>
      </c>
      <c r="K18" s="8">
        <v>0</v>
      </c>
      <c r="L18" s="8">
        <v>0</v>
      </c>
      <c r="M18" s="8">
        <v>0</v>
      </c>
    </row>
    <row r="19" spans="1:13" x14ac:dyDescent="0.25">
      <c r="A19" s="8" t="s">
        <v>831</v>
      </c>
      <c r="B19" s="8" t="s">
        <v>45</v>
      </c>
      <c r="C19" s="8">
        <v>15</v>
      </c>
      <c r="D19" s="9">
        <v>137</v>
      </c>
      <c r="E19" s="9">
        <v>2055</v>
      </c>
      <c r="F19" s="8">
        <v>0</v>
      </c>
      <c r="G19" s="8">
        <v>0</v>
      </c>
      <c r="H19" s="8">
        <v>15</v>
      </c>
      <c r="I19" s="9">
        <v>2055</v>
      </c>
      <c r="J19" s="8">
        <v>0</v>
      </c>
      <c r="K19" s="8">
        <v>0</v>
      </c>
      <c r="L19" s="8">
        <v>0</v>
      </c>
      <c r="M19" s="8">
        <v>0</v>
      </c>
    </row>
    <row r="20" spans="1:13" x14ac:dyDescent="0.25">
      <c r="A20" s="8" t="s">
        <v>832</v>
      </c>
      <c r="B20" s="8" t="s">
        <v>45</v>
      </c>
      <c r="C20" s="8">
        <v>10</v>
      </c>
      <c r="D20" s="9">
        <v>137</v>
      </c>
      <c r="E20" s="9">
        <v>1370</v>
      </c>
      <c r="F20" s="8">
        <v>0</v>
      </c>
      <c r="G20" s="8">
        <v>0</v>
      </c>
      <c r="H20" s="8">
        <v>10</v>
      </c>
      <c r="I20" s="9">
        <v>1370</v>
      </c>
      <c r="J20" s="8">
        <v>0</v>
      </c>
      <c r="K20" s="8">
        <v>0</v>
      </c>
      <c r="L20" s="8">
        <v>0</v>
      </c>
      <c r="M20" s="8">
        <v>0</v>
      </c>
    </row>
    <row r="21" spans="1:13" x14ac:dyDescent="0.25">
      <c r="A21" s="8" t="s">
        <v>833</v>
      </c>
      <c r="B21" s="8" t="s">
        <v>46</v>
      </c>
      <c r="C21" s="10">
        <v>2057</v>
      </c>
      <c r="D21" s="9">
        <v>250</v>
      </c>
      <c r="E21" s="9">
        <v>514250</v>
      </c>
      <c r="F21" s="8">
        <v>492</v>
      </c>
      <c r="G21" s="9">
        <v>123000</v>
      </c>
      <c r="H21" s="8">
        <v>583</v>
      </c>
      <c r="I21" s="9">
        <v>145750</v>
      </c>
      <c r="J21" s="8">
        <v>491</v>
      </c>
      <c r="K21" s="9">
        <v>122750</v>
      </c>
      <c r="L21" s="8">
        <v>491</v>
      </c>
      <c r="M21" s="9">
        <v>122750</v>
      </c>
    </row>
    <row r="22" spans="1:13" x14ac:dyDescent="0.25">
      <c r="A22" s="8" t="s">
        <v>834</v>
      </c>
      <c r="B22" s="8" t="s">
        <v>46</v>
      </c>
      <c r="C22" s="8">
        <v>288</v>
      </c>
      <c r="D22" s="9">
        <v>120</v>
      </c>
      <c r="E22" s="9">
        <v>34560</v>
      </c>
      <c r="F22" s="8">
        <v>0</v>
      </c>
      <c r="G22" s="8">
        <v>0</v>
      </c>
      <c r="H22" s="8">
        <v>0</v>
      </c>
      <c r="I22" s="9">
        <v>0</v>
      </c>
      <c r="J22" s="8">
        <v>0</v>
      </c>
      <c r="K22" s="8">
        <v>0</v>
      </c>
      <c r="L22" s="8">
        <v>288</v>
      </c>
      <c r="M22" s="9">
        <v>34560</v>
      </c>
    </row>
    <row r="23" spans="1:13" x14ac:dyDescent="0.25">
      <c r="A23" s="8" t="s">
        <v>835</v>
      </c>
      <c r="B23" s="8" t="s">
        <v>45</v>
      </c>
      <c r="C23" s="8">
        <v>118</v>
      </c>
      <c r="D23" s="9">
        <v>12.04</v>
      </c>
      <c r="E23" s="9">
        <v>1420.72</v>
      </c>
      <c r="F23" s="8">
        <v>70</v>
      </c>
      <c r="G23" s="8">
        <v>842.8</v>
      </c>
      <c r="H23" s="8">
        <v>48</v>
      </c>
      <c r="I23" s="9">
        <v>577.91999999999996</v>
      </c>
      <c r="J23" s="8">
        <v>0</v>
      </c>
      <c r="K23" s="8">
        <v>0</v>
      </c>
      <c r="L23" s="8">
        <v>0</v>
      </c>
      <c r="M23" s="8">
        <v>0</v>
      </c>
    </row>
    <row r="24" spans="1:13" x14ac:dyDescent="0.25">
      <c r="A24" s="8" t="s">
        <v>836</v>
      </c>
      <c r="B24" s="8" t="s">
        <v>41</v>
      </c>
      <c r="C24" s="8">
        <v>1</v>
      </c>
      <c r="D24" s="9">
        <v>400000</v>
      </c>
      <c r="E24" s="9">
        <v>400000</v>
      </c>
      <c r="F24" s="8">
        <v>1</v>
      </c>
      <c r="G24" s="9">
        <v>400000</v>
      </c>
      <c r="H24" s="8">
        <v>0</v>
      </c>
      <c r="I24" s="9">
        <v>0</v>
      </c>
      <c r="J24" s="8">
        <v>0</v>
      </c>
      <c r="K24" s="8">
        <v>0</v>
      </c>
      <c r="L24" s="8">
        <v>0</v>
      </c>
      <c r="M24" s="8">
        <v>0</v>
      </c>
    </row>
    <row r="25" spans="1:13" x14ac:dyDescent="0.25">
      <c r="A25" s="8" t="s">
        <v>837</v>
      </c>
      <c r="B25" s="8" t="s">
        <v>52</v>
      </c>
      <c r="C25" s="8">
        <v>8</v>
      </c>
      <c r="D25" s="9">
        <v>220</v>
      </c>
      <c r="E25" s="9">
        <v>1760</v>
      </c>
      <c r="F25" s="8">
        <v>0</v>
      </c>
      <c r="G25" s="8">
        <v>0</v>
      </c>
      <c r="H25" s="8">
        <v>8</v>
      </c>
      <c r="I25" s="9">
        <v>1760</v>
      </c>
      <c r="J25" s="8">
        <v>0</v>
      </c>
      <c r="K25" s="8">
        <v>0</v>
      </c>
      <c r="L25" s="8">
        <v>0</v>
      </c>
      <c r="M25" s="8">
        <v>0</v>
      </c>
    </row>
    <row r="26" spans="1:13" x14ac:dyDescent="0.25">
      <c r="A26" s="8" t="s">
        <v>838</v>
      </c>
      <c r="B26" s="8" t="s">
        <v>52</v>
      </c>
      <c r="C26" s="8">
        <v>10</v>
      </c>
      <c r="D26" s="9">
        <v>230</v>
      </c>
      <c r="E26" s="9">
        <v>2300</v>
      </c>
      <c r="F26" s="8">
        <v>0</v>
      </c>
      <c r="G26" s="8">
        <v>0</v>
      </c>
      <c r="H26" s="8">
        <v>10</v>
      </c>
      <c r="I26" s="9">
        <v>2300</v>
      </c>
      <c r="J26" s="8">
        <v>0</v>
      </c>
      <c r="K26" s="8">
        <v>0</v>
      </c>
      <c r="L26" s="8">
        <v>0</v>
      </c>
      <c r="M26" s="8">
        <v>0</v>
      </c>
    </row>
    <row r="27" spans="1:13" x14ac:dyDescent="0.25">
      <c r="A27" s="8" t="s">
        <v>839</v>
      </c>
      <c r="B27" s="8" t="s">
        <v>44</v>
      </c>
      <c r="C27" s="8">
        <v>2</v>
      </c>
      <c r="D27" s="8">
        <v>180</v>
      </c>
      <c r="E27" s="8">
        <v>360</v>
      </c>
      <c r="F27" s="8">
        <v>2</v>
      </c>
      <c r="G27" s="8">
        <v>360</v>
      </c>
      <c r="H27" s="8">
        <v>0</v>
      </c>
      <c r="I27" s="8">
        <v>0</v>
      </c>
      <c r="J27" s="8">
        <v>0</v>
      </c>
      <c r="K27" s="8">
        <v>0</v>
      </c>
      <c r="L27" s="8">
        <v>0</v>
      </c>
      <c r="M27" s="8">
        <v>0</v>
      </c>
    </row>
    <row r="28" spans="1:13" x14ac:dyDescent="0.25">
      <c r="A28" s="8" t="s">
        <v>840</v>
      </c>
      <c r="B28" s="8" t="s">
        <v>43</v>
      </c>
      <c r="C28" s="8">
        <v>2</v>
      </c>
      <c r="D28" s="8">
        <v>115</v>
      </c>
      <c r="E28" s="8">
        <v>230</v>
      </c>
      <c r="F28" s="8">
        <v>0</v>
      </c>
      <c r="G28" s="8">
        <v>0</v>
      </c>
      <c r="H28" s="8">
        <v>2</v>
      </c>
      <c r="I28" s="8">
        <v>230</v>
      </c>
      <c r="J28" s="8">
        <v>0</v>
      </c>
      <c r="K28" s="8">
        <v>0</v>
      </c>
      <c r="L28" s="8">
        <v>0</v>
      </c>
      <c r="M28" s="8">
        <v>0</v>
      </c>
    </row>
    <row r="29" spans="1:13" x14ac:dyDescent="0.25">
      <c r="A29" s="8" t="s">
        <v>841</v>
      </c>
      <c r="B29" s="8" t="s">
        <v>44</v>
      </c>
      <c r="C29" s="8">
        <v>3</v>
      </c>
      <c r="D29" s="8">
        <v>135</v>
      </c>
      <c r="E29" s="8">
        <v>405</v>
      </c>
      <c r="F29" s="8">
        <v>0</v>
      </c>
      <c r="G29" s="8">
        <v>0</v>
      </c>
      <c r="H29" s="8">
        <v>0</v>
      </c>
      <c r="I29" s="8">
        <v>0</v>
      </c>
      <c r="J29" s="8">
        <v>0</v>
      </c>
      <c r="K29" s="8">
        <v>0</v>
      </c>
      <c r="L29" s="8">
        <v>3</v>
      </c>
      <c r="M29" s="8">
        <v>405</v>
      </c>
    </row>
    <row r="30" spans="1:13" x14ac:dyDescent="0.25">
      <c r="A30" s="8" t="s">
        <v>842</v>
      </c>
      <c r="B30" s="8" t="s">
        <v>44</v>
      </c>
      <c r="C30" s="8">
        <v>1</v>
      </c>
      <c r="D30" s="8">
        <v>120</v>
      </c>
      <c r="E30" s="9">
        <v>120</v>
      </c>
      <c r="F30" s="8">
        <v>0</v>
      </c>
      <c r="G30" s="8">
        <v>0</v>
      </c>
      <c r="H30" s="8">
        <v>1</v>
      </c>
      <c r="I30" s="9">
        <v>120</v>
      </c>
      <c r="J30" s="8">
        <v>0</v>
      </c>
      <c r="K30" s="8">
        <v>0</v>
      </c>
      <c r="L30" s="8">
        <v>0</v>
      </c>
      <c r="M30" s="8">
        <v>0</v>
      </c>
    </row>
    <row r="31" spans="1:13" x14ac:dyDescent="0.25">
      <c r="A31" s="8" t="s">
        <v>843</v>
      </c>
      <c r="B31" s="8" t="s">
        <v>44</v>
      </c>
      <c r="C31" s="8">
        <v>2</v>
      </c>
      <c r="D31" s="8">
        <v>120</v>
      </c>
      <c r="E31" s="8">
        <v>240</v>
      </c>
      <c r="F31" s="8">
        <v>2</v>
      </c>
      <c r="G31" s="8">
        <v>240</v>
      </c>
      <c r="H31" s="8">
        <v>0</v>
      </c>
      <c r="I31" s="8">
        <v>0</v>
      </c>
      <c r="J31" s="8">
        <v>0</v>
      </c>
      <c r="K31" s="8">
        <v>0</v>
      </c>
      <c r="L31" s="8">
        <v>0</v>
      </c>
      <c r="M31" s="8">
        <v>0</v>
      </c>
    </row>
    <row r="32" spans="1:13" x14ac:dyDescent="0.25">
      <c r="A32" s="8" t="s">
        <v>844</v>
      </c>
      <c r="B32" s="8" t="s">
        <v>45</v>
      </c>
      <c r="C32" s="8">
        <v>4</v>
      </c>
      <c r="D32" s="9">
        <v>1500</v>
      </c>
      <c r="E32" s="9">
        <v>6000</v>
      </c>
      <c r="F32" s="8">
        <v>1</v>
      </c>
      <c r="G32" s="9">
        <v>1500</v>
      </c>
      <c r="H32" s="8">
        <v>2</v>
      </c>
      <c r="I32" s="9">
        <v>3000</v>
      </c>
      <c r="J32" s="8">
        <v>1</v>
      </c>
      <c r="K32" s="9">
        <v>1500</v>
      </c>
      <c r="L32" s="8">
        <v>0</v>
      </c>
      <c r="M32" s="8">
        <v>0</v>
      </c>
    </row>
    <row r="33" spans="1:13" x14ac:dyDescent="0.25">
      <c r="A33" s="8" t="s">
        <v>845</v>
      </c>
      <c r="B33" s="8" t="s">
        <v>45</v>
      </c>
      <c r="C33" s="8">
        <v>10</v>
      </c>
      <c r="D33" s="8">
        <v>400</v>
      </c>
      <c r="E33" s="9">
        <v>4000</v>
      </c>
      <c r="F33" s="8">
        <v>0</v>
      </c>
      <c r="G33" s="8">
        <v>0</v>
      </c>
      <c r="H33" s="8">
        <v>10</v>
      </c>
      <c r="I33" s="9">
        <v>4000</v>
      </c>
      <c r="J33" s="8">
        <v>0</v>
      </c>
      <c r="K33" s="8">
        <v>0</v>
      </c>
      <c r="L33" s="8">
        <v>0</v>
      </c>
      <c r="M33" s="8">
        <v>0</v>
      </c>
    </row>
    <row r="34" spans="1:13" x14ac:dyDescent="0.25">
      <c r="A34" s="8" t="s">
        <v>846</v>
      </c>
      <c r="B34" s="8" t="s">
        <v>46</v>
      </c>
      <c r="C34" s="8">
        <v>1</v>
      </c>
      <c r="D34" s="9">
        <v>12000</v>
      </c>
      <c r="E34" s="9">
        <v>12000</v>
      </c>
      <c r="F34" s="8">
        <v>0</v>
      </c>
      <c r="G34" s="9">
        <v>0</v>
      </c>
      <c r="H34" s="8">
        <v>0</v>
      </c>
      <c r="I34" s="9">
        <v>0</v>
      </c>
      <c r="J34" s="8">
        <v>0</v>
      </c>
      <c r="K34" s="9">
        <v>0</v>
      </c>
      <c r="L34" s="8">
        <v>1</v>
      </c>
      <c r="M34" s="9">
        <v>12000</v>
      </c>
    </row>
    <row r="35" spans="1:13" x14ac:dyDescent="0.25">
      <c r="A35" s="8" t="s">
        <v>847</v>
      </c>
      <c r="B35" s="8" t="s">
        <v>46</v>
      </c>
      <c r="C35" s="8">
        <v>736</v>
      </c>
      <c r="D35" s="9">
        <v>200</v>
      </c>
      <c r="E35" s="9">
        <v>147200</v>
      </c>
      <c r="F35" s="8">
        <v>560</v>
      </c>
      <c r="G35" s="9">
        <v>112000</v>
      </c>
      <c r="H35" s="8">
        <v>176</v>
      </c>
      <c r="I35" s="9">
        <v>35200</v>
      </c>
      <c r="J35" s="8">
        <v>0</v>
      </c>
      <c r="K35" s="9">
        <v>0</v>
      </c>
      <c r="L35" s="8">
        <v>0</v>
      </c>
      <c r="M35" s="8">
        <v>0</v>
      </c>
    </row>
    <row r="36" spans="1:13" x14ac:dyDescent="0.25">
      <c r="A36" s="8" t="s">
        <v>848</v>
      </c>
      <c r="B36" s="8"/>
      <c r="C36" s="8"/>
      <c r="D36" s="8"/>
      <c r="E36" s="9"/>
      <c r="F36" s="8"/>
      <c r="G36" s="9"/>
      <c r="H36" s="8"/>
      <c r="I36" s="8"/>
      <c r="J36" s="8"/>
      <c r="K36" s="8"/>
      <c r="L36" s="8"/>
      <c r="M36" s="8"/>
    </row>
    <row r="37" spans="1:13" x14ac:dyDescent="0.25">
      <c r="A37" s="8" t="s">
        <v>849</v>
      </c>
      <c r="B37" s="8" t="s">
        <v>46</v>
      </c>
      <c r="C37" s="8">
        <v>199</v>
      </c>
      <c r="D37" s="9">
        <v>100</v>
      </c>
      <c r="E37" s="9">
        <v>19900</v>
      </c>
      <c r="F37" s="8">
        <v>0</v>
      </c>
      <c r="G37" s="9">
        <v>0</v>
      </c>
      <c r="H37" s="8">
        <v>199</v>
      </c>
      <c r="I37" s="9">
        <v>19900</v>
      </c>
      <c r="J37" s="8">
        <v>0</v>
      </c>
      <c r="K37" s="9">
        <v>0</v>
      </c>
      <c r="L37" s="8">
        <v>0</v>
      </c>
      <c r="M37" s="8">
        <v>0</v>
      </c>
    </row>
    <row r="38" spans="1:13" x14ac:dyDescent="0.25">
      <c r="A38" s="8" t="s">
        <v>850</v>
      </c>
      <c r="B38" s="8" t="s">
        <v>46</v>
      </c>
      <c r="C38" s="8">
        <v>192</v>
      </c>
      <c r="D38" s="8">
        <v>100</v>
      </c>
      <c r="E38" s="9">
        <v>19200</v>
      </c>
      <c r="F38" s="8">
        <v>0</v>
      </c>
      <c r="G38" s="8">
        <v>0</v>
      </c>
      <c r="H38" s="8">
        <v>0</v>
      </c>
      <c r="I38" s="9">
        <v>0</v>
      </c>
      <c r="J38" s="8">
        <v>0</v>
      </c>
      <c r="K38" s="8">
        <v>0</v>
      </c>
      <c r="L38" s="8">
        <v>192</v>
      </c>
      <c r="M38" s="9">
        <v>19200</v>
      </c>
    </row>
    <row r="39" spans="1:13" x14ac:dyDescent="0.25">
      <c r="A39" s="8" t="s">
        <v>851</v>
      </c>
      <c r="B39" s="8" t="s">
        <v>41</v>
      </c>
      <c r="C39" s="10">
        <v>3930</v>
      </c>
      <c r="D39" s="8">
        <v>150</v>
      </c>
      <c r="E39" s="9">
        <v>589500</v>
      </c>
      <c r="F39" s="8">
        <v>983</v>
      </c>
      <c r="G39" s="9">
        <v>147450</v>
      </c>
      <c r="H39" s="8">
        <v>983</v>
      </c>
      <c r="I39" s="9">
        <v>147450</v>
      </c>
      <c r="J39" s="8">
        <v>982</v>
      </c>
      <c r="K39" s="9">
        <v>147300</v>
      </c>
      <c r="L39" s="8">
        <v>982</v>
      </c>
      <c r="M39" s="9">
        <v>147300</v>
      </c>
    </row>
    <row r="40" spans="1:13" x14ac:dyDescent="0.25">
      <c r="A40" s="8" t="s">
        <v>852</v>
      </c>
      <c r="B40" s="8" t="s">
        <v>95</v>
      </c>
      <c r="C40" s="8">
        <v>4</v>
      </c>
      <c r="D40" s="8">
        <v>60</v>
      </c>
      <c r="E40" s="9">
        <v>240</v>
      </c>
      <c r="F40" s="8">
        <v>0</v>
      </c>
      <c r="G40" s="8">
        <v>0</v>
      </c>
      <c r="H40" s="8">
        <v>4</v>
      </c>
      <c r="I40" s="9">
        <v>240</v>
      </c>
      <c r="J40" s="8">
        <v>0</v>
      </c>
      <c r="K40" s="8">
        <v>0</v>
      </c>
      <c r="L40" s="8">
        <v>0</v>
      </c>
      <c r="M40" s="8">
        <v>0</v>
      </c>
    </row>
    <row r="41" spans="1:13" x14ac:dyDescent="0.25">
      <c r="A41" s="8" t="s">
        <v>853</v>
      </c>
      <c r="B41" s="8" t="s">
        <v>45</v>
      </c>
      <c r="C41" s="10">
        <v>1</v>
      </c>
      <c r="D41" s="8">
        <v>896</v>
      </c>
      <c r="E41" s="9">
        <v>896</v>
      </c>
      <c r="F41" s="8">
        <v>0</v>
      </c>
      <c r="G41" s="9">
        <v>0</v>
      </c>
      <c r="H41" s="8">
        <v>0</v>
      </c>
      <c r="I41" s="9">
        <v>0</v>
      </c>
      <c r="J41" s="8">
        <v>0</v>
      </c>
      <c r="K41" s="9">
        <v>0</v>
      </c>
      <c r="L41" s="8">
        <v>1</v>
      </c>
      <c r="M41" s="9">
        <v>896</v>
      </c>
    </row>
    <row r="42" spans="1:13" x14ac:dyDescent="0.25">
      <c r="A42" s="8" t="s">
        <v>854</v>
      </c>
      <c r="B42" s="8" t="s">
        <v>45</v>
      </c>
      <c r="C42" s="8">
        <v>5</v>
      </c>
      <c r="D42" s="8">
        <v>480</v>
      </c>
      <c r="E42" s="9">
        <v>2400</v>
      </c>
      <c r="F42" s="8">
        <v>1</v>
      </c>
      <c r="G42" s="8">
        <v>480</v>
      </c>
      <c r="H42" s="8">
        <v>3</v>
      </c>
      <c r="I42" s="9">
        <v>1440</v>
      </c>
      <c r="J42" s="8">
        <v>1</v>
      </c>
      <c r="K42" s="8">
        <v>480</v>
      </c>
      <c r="L42" s="8">
        <v>0</v>
      </c>
      <c r="M42" s="8">
        <v>0</v>
      </c>
    </row>
    <row r="43" spans="1:13" x14ac:dyDescent="0.25">
      <c r="A43" s="8" t="s">
        <v>855</v>
      </c>
      <c r="B43" s="8" t="s">
        <v>46</v>
      </c>
      <c r="C43" s="8">
        <v>7</v>
      </c>
      <c r="D43" s="9">
        <v>1500</v>
      </c>
      <c r="E43" s="9">
        <v>10500</v>
      </c>
      <c r="F43" s="8">
        <v>1</v>
      </c>
      <c r="G43" s="9">
        <v>1500</v>
      </c>
      <c r="H43" s="8">
        <v>6</v>
      </c>
      <c r="I43" s="9">
        <v>9000</v>
      </c>
      <c r="J43" s="8">
        <v>0</v>
      </c>
      <c r="K43" s="8">
        <v>0</v>
      </c>
      <c r="L43" s="8">
        <v>0</v>
      </c>
      <c r="M43" s="8">
        <v>0</v>
      </c>
    </row>
    <row r="44" spans="1:13" x14ac:dyDescent="0.25">
      <c r="A44" s="8" t="s">
        <v>856</v>
      </c>
      <c r="B44" s="8" t="s">
        <v>46</v>
      </c>
      <c r="C44" s="8">
        <v>4</v>
      </c>
      <c r="D44" s="9">
        <v>10000</v>
      </c>
      <c r="E44" s="9">
        <v>40000</v>
      </c>
      <c r="F44" s="8">
        <v>2</v>
      </c>
      <c r="G44" s="9">
        <v>20000</v>
      </c>
      <c r="H44" s="8">
        <v>0</v>
      </c>
      <c r="I44" s="9">
        <v>0</v>
      </c>
      <c r="J44" s="8">
        <v>2</v>
      </c>
      <c r="K44" s="9">
        <v>20000</v>
      </c>
      <c r="L44" s="8">
        <v>0</v>
      </c>
      <c r="M44" s="8">
        <v>0</v>
      </c>
    </row>
    <row r="45" spans="1:13" s="223" customFormat="1" ht="18.75" x14ac:dyDescent="0.3">
      <c r="A45" s="199" t="s">
        <v>25</v>
      </c>
      <c r="B45" s="200"/>
      <c r="C45" s="220"/>
      <c r="D45" s="220"/>
      <c r="E45" s="221">
        <f>SUM(E3:E44)</f>
        <v>2170541.7199999997</v>
      </c>
      <c r="F45" s="222"/>
      <c r="G45" s="222"/>
      <c r="H45" s="220"/>
      <c r="I45" s="220"/>
      <c r="J45" s="220"/>
      <c r="K45" s="220"/>
      <c r="L45" s="220"/>
      <c r="M45" s="220"/>
    </row>
  </sheetData>
  <mergeCells count="2">
    <mergeCell ref="A1:M1"/>
    <mergeCell ref="A45:B45"/>
  </mergeCells>
  <hyperlinks>
    <hyperlink ref="E45" location="APP!A1" display="APP!A1"/>
  </hyperlinks>
  <pageMargins left="0.7" right="0.7" top="0.75" bottom="0.75" header="0.3" footer="0.3"/>
  <pageSetup paperSize="9" orientation="portrait" horizontalDpi="0"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0"/>
  <sheetViews>
    <sheetView workbookViewId="0">
      <selection activeCell="E9" sqref="E9"/>
    </sheetView>
  </sheetViews>
  <sheetFormatPr defaultRowHeight="15" x14ac:dyDescent="0.25"/>
  <cols>
    <col min="1" max="1" width="34.5703125" customWidth="1"/>
    <col min="2" max="2" width="16.42578125" customWidth="1"/>
    <col min="3" max="3" width="13.85546875" bestFit="1" customWidth="1"/>
    <col min="5" max="5" width="16.42578125" bestFit="1" customWidth="1"/>
    <col min="7" max="7" width="11.28515625" bestFit="1" customWidth="1"/>
    <col min="9" max="9" width="11.28515625" bestFit="1" customWidth="1"/>
    <col min="11" max="11" width="11.28515625" bestFit="1" customWidth="1"/>
    <col min="13" max="13" width="11.28515625" bestFit="1" customWidth="1"/>
    <col min="14" max="14" width="4" customWidth="1"/>
    <col min="15" max="15" width="47.7109375" bestFit="1" customWidth="1"/>
    <col min="16" max="16" width="31.28515625" bestFit="1" customWidth="1"/>
  </cols>
  <sheetData>
    <row r="1" spans="1:21" ht="21" x14ac:dyDescent="0.35">
      <c r="A1" s="201" t="s">
        <v>24</v>
      </c>
      <c r="B1" s="201"/>
      <c r="C1" s="201"/>
      <c r="D1" s="201"/>
      <c r="E1" s="201"/>
      <c r="F1" s="201"/>
      <c r="G1" s="201"/>
      <c r="H1" s="201"/>
      <c r="I1" s="201"/>
      <c r="J1" s="201"/>
      <c r="K1" s="201"/>
      <c r="L1" s="201"/>
      <c r="M1" s="201"/>
      <c r="O1" s="12" t="s">
        <v>53</v>
      </c>
      <c r="P1" s="12" t="s">
        <v>54</v>
      </c>
      <c r="Q1" s="12" t="s">
        <v>55</v>
      </c>
      <c r="R1" s="12" t="s">
        <v>3</v>
      </c>
      <c r="S1" s="12" t="s">
        <v>4</v>
      </c>
      <c r="T1" s="12" t="s">
        <v>5</v>
      </c>
      <c r="U1" s="12" t="s">
        <v>6</v>
      </c>
    </row>
    <row r="2" spans="1:21" x14ac:dyDescent="0.25">
      <c r="A2" s="8" t="s">
        <v>28</v>
      </c>
      <c r="B2" s="8" t="s">
        <v>29</v>
      </c>
      <c r="C2" s="8" t="s">
        <v>30</v>
      </c>
      <c r="D2" s="8" t="s">
        <v>31</v>
      </c>
      <c r="E2" s="8" t="s">
        <v>32</v>
      </c>
      <c r="F2" s="8" t="s">
        <v>33</v>
      </c>
      <c r="G2" s="8" t="s">
        <v>34</v>
      </c>
      <c r="H2" s="8" t="s">
        <v>35</v>
      </c>
      <c r="I2" s="8" t="s">
        <v>36</v>
      </c>
      <c r="J2" s="8" t="s">
        <v>37</v>
      </c>
      <c r="K2" s="8" t="s">
        <v>38</v>
      </c>
      <c r="L2" s="8" t="s">
        <v>39</v>
      </c>
      <c r="M2" s="8" t="s">
        <v>40</v>
      </c>
      <c r="O2" s="8" t="s">
        <v>487</v>
      </c>
      <c r="P2" s="8" t="s">
        <v>60</v>
      </c>
      <c r="Q2" s="9">
        <v>20000</v>
      </c>
      <c r="R2" s="9">
        <v>20000</v>
      </c>
      <c r="S2" s="8">
        <v>0</v>
      </c>
      <c r="T2" s="8">
        <v>0</v>
      </c>
      <c r="U2" s="8">
        <v>0</v>
      </c>
    </row>
    <row r="3" spans="1:21" ht="30" x14ac:dyDescent="0.25">
      <c r="A3" s="6" t="s">
        <v>484</v>
      </c>
      <c r="B3" s="8" t="s">
        <v>41</v>
      </c>
      <c r="C3" s="8">
        <v>2</v>
      </c>
      <c r="D3" s="9">
        <v>20000</v>
      </c>
      <c r="E3" s="9">
        <v>40000</v>
      </c>
      <c r="F3" s="8">
        <v>1</v>
      </c>
      <c r="G3" s="9">
        <v>20000</v>
      </c>
      <c r="H3" s="8">
        <v>1</v>
      </c>
      <c r="I3" s="9">
        <v>20000</v>
      </c>
      <c r="J3" s="8">
        <v>0</v>
      </c>
      <c r="K3" s="8">
        <v>0</v>
      </c>
      <c r="L3" s="8">
        <v>0</v>
      </c>
      <c r="M3" s="8">
        <v>0</v>
      </c>
      <c r="O3" s="8" t="s">
        <v>488</v>
      </c>
      <c r="P3" s="8" t="s">
        <v>64</v>
      </c>
      <c r="Q3" s="9">
        <v>20000</v>
      </c>
      <c r="R3" s="8">
        <v>0</v>
      </c>
      <c r="S3" s="9">
        <v>20000</v>
      </c>
      <c r="T3" s="8">
        <v>0</v>
      </c>
      <c r="U3" s="8">
        <v>0</v>
      </c>
    </row>
    <row r="4" spans="1:21" ht="30" x14ac:dyDescent="0.25">
      <c r="A4" s="6" t="s">
        <v>485</v>
      </c>
      <c r="B4" s="8" t="s">
        <v>41</v>
      </c>
      <c r="C4" s="8">
        <v>1</v>
      </c>
      <c r="D4" s="9">
        <v>20000</v>
      </c>
      <c r="E4" s="9">
        <v>20000</v>
      </c>
      <c r="F4" s="8">
        <v>1</v>
      </c>
      <c r="G4" s="9">
        <v>20000</v>
      </c>
      <c r="H4" s="8">
        <v>0</v>
      </c>
      <c r="I4" s="9">
        <v>0</v>
      </c>
      <c r="J4" s="8">
        <v>0</v>
      </c>
      <c r="K4" s="9">
        <v>0</v>
      </c>
      <c r="L4" s="8">
        <v>0</v>
      </c>
      <c r="M4" s="8">
        <v>0</v>
      </c>
      <c r="O4" s="8" t="s">
        <v>489</v>
      </c>
      <c r="P4" s="8" t="s">
        <v>57</v>
      </c>
      <c r="Q4" s="9">
        <v>70000</v>
      </c>
      <c r="R4" s="9">
        <v>70000</v>
      </c>
      <c r="S4" s="8">
        <v>0</v>
      </c>
      <c r="T4" s="8">
        <v>0</v>
      </c>
      <c r="U4" s="8">
        <v>0</v>
      </c>
    </row>
    <row r="5" spans="1:21" x14ac:dyDescent="0.25">
      <c r="A5" s="6" t="s">
        <v>481</v>
      </c>
      <c r="B5" s="8" t="s">
        <v>41</v>
      </c>
      <c r="C5" s="8">
        <v>1</v>
      </c>
      <c r="D5" s="9">
        <v>5000</v>
      </c>
      <c r="E5" s="9">
        <v>5000</v>
      </c>
      <c r="F5" s="8">
        <v>1</v>
      </c>
      <c r="G5" s="9">
        <v>5000</v>
      </c>
      <c r="H5" s="8">
        <v>0</v>
      </c>
      <c r="I5" s="8">
        <v>0</v>
      </c>
      <c r="J5" s="8">
        <v>0</v>
      </c>
      <c r="K5" s="8">
        <v>0</v>
      </c>
      <c r="L5" s="8">
        <v>0</v>
      </c>
      <c r="M5" s="8">
        <v>0</v>
      </c>
    </row>
    <row r="6" spans="1:21" ht="30" x14ac:dyDescent="0.25">
      <c r="A6" s="6" t="s">
        <v>486</v>
      </c>
      <c r="B6" s="8" t="s">
        <v>41</v>
      </c>
      <c r="C6" s="8">
        <v>5</v>
      </c>
      <c r="D6" s="9">
        <v>5000</v>
      </c>
      <c r="E6" s="9">
        <v>25000</v>
      </c>
      <c r="F6" s="8">
        <v>5</v>
      </c>
      <c r="G6" s="9">
        <v>25000</v>
      </c>
      <c r="H6" s="8">
        <v>0</v>
      </c>
      <c r="I6" s="8">
        <v>0</v>
      </c>
      <c r="J6" s="8">
        <v>0</v>
      </c>
      <c r="K6" s="8">
        <v>0</v>
      </c>
      <c r="L6" s="8">
        <v>0</v>
      </c>
      <c r="M6" s="8">
        <v>0</v>
      </c>
    </row>
    <row r="7" spans="1:21" x14ac:dyDescent="0.25">
      <c r="A7" s="6" t="s">
        <v>482</v>
      </c>
      <c r="B7" s="8" t="s">
        <v>41</v>
      </c>
      <c r="C7" s="8">
        <v>1</v>
      </c>
      <c r="D7" s="9">
        <v>10000</v>
      </c>
      <c r="E7" s="9">
        <v>10000</v>
      </c>
      <c r="F7" s="8">
        <v>1</v>
      </c>
      <c r="G7" s="9">
        <v>10000</v>
      </c>
      <c r="H7" s="8">
        <v>0</v>
      </c>
      <c r="I7" s="8">
        <v>0</v>
      </c>
      <c r="J7" s="8">
        <v>0</v>
      </c>
      <c r="K7" s="8">
        <v>0</v>
      </c>
      <c r="L7" s="8">
        <v>0</v>
      </c>
      <c r="M7" s="8">
        <v>0</v>
      </c>
    </row>
    <row r="8" spans="1:21" x14ac:dyDescent="0.25">
      <c r="A8" s="6" t="s">
        <v>483</v>
      </c>
      <c r="B8" s="8" t="s">
        <v>41</v>
      </c>
      <c r="C8" s="8">
        <v>1</v>
      </c>
      <c r="D8" s="9">
        <v>10000</v>
      </c>
      <c r="E8" s="9">
        <v>10000</v>
      </c>
      <c r="F8" s="8">
        <v>1</v>
      </c>
      <c r="G8" s="9">
        <v>10000</v>
      </c>
      <c r="H8" s="8">
        <v>0</v>
      </c>
      <c r="I8" s="8">
        <v>0</v>
      </c>
      <c r="J8" s="8">
        <v>0</v>
      </c>
      <c r="K8" s="8">
        <v>0</v>
      </c>
      <c r="L8" s="8">
        <v>0</v>
      </c>
      <c r="M8" s="8">
        <v>0</v>
      </c>
    </row>
    <row r="9" spans="1:21" ht="18.75" x14ac:dyDescent="0.3">
      <c r="A9" s="199" t="s">
        <v>25</v>
      </c>
      <c r="B9" s="200"/>
      <c r="C9" s="1"/>
      <c r="D9" s="1"/>
      <c r="E9" s="160">
        <f>SUM(E3:E8)</f>
        <v>110000</v>
      </c>
      <c r="F9" s="1"/>
      <c r="G9" s="2"/>
      <c r="H9" s="1"/>
      <c r="I9" s="1"/>
      <c r="J9" s="1"/>
      <c r="K9" s="1"/>
      <c r="L9" s="1"/>
      <c r="M9" s="1"/>
    </row>
    <row r="10" spans="1:21" ht="40.5" customHeight="1" x14ac:dyDescent="0.25"/>
  </sheetData>
  <mergeCells count="2">
    <mergeCell ref="A1:M1"/>
    <mergeCell ref="A9:B9"/>
  </mergeCells>
  <hyperlinks>
    <hyperlink ref="E9" location="APP!A1" display="APP!A1"/>
  </hyperlinks>
  <pageMargins left="0.25" right="0.25" top="0.75" bottom="0.75" header="0.3" footer="0.3"/>
  <pageSetup paperSize="10000" scale="93" fitToHeight="0" orientation="landscape" horizontalDpi="0"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
  <sheetViews>
    <sheetView workbookViewId="0">
      <selection activeCell="A4" sqref="A4:B4"/>
    </sheetView>
  </sheetViews>
  <sheetFormatPr defaultRowHeight="15" x14ac:dyDescent="0.25"/>
  <cols>
    <col min="1" max="1" width="22" bestFit="1" customWidth="1"/>
    <col min="2" max="2" width="35.42578125" bestFit="1" customWidth="1"/>
    <col min="3" max="3" width="13.85546875" bestFit="1" customWidth="1"/>
    <col min="4" max="4" width="10.140625" bestFit="1" customWidth="1"/>
    <col min="5" max="5" width="14.28515625" bestFit="1" customWidth="1"/>
    <col min="6" max="6" width="8.28515625" hidden="1" customWidth="1"/>
    <col min="7" max="7" width="11.28515625" hidden="1" customWidth="1"/>
    <col min="8" max="8" width="8.28515625" hidden="1" customWidth="1"/>
    <col min="9" max="9" width="11.28515625" hidden="1" customWidth="1"/>
    <col min="10" max="10" width="8.28515625" hidden="1" customWidth="1"/>
    <col min="11" max="11" width="11.28515625" hidden="1" customWidth="1"/>
    <col min="12" max="12" width="8.28515625" hidden="1" customWidth="1"/>
    <col min="13" max="13" width="11.28515625" hidden="1" customWidth="1"/>
    <col min="15" max="15" width="11.5703125" bestFit="1" customWidth="1"/>
    <col min="16" max="16" width="35.42578125" bestFit="1" customWidth="1"/>
    <col min="17" max="17" width="10.140625" bestFit="1" customWidth="1"/>
    <col min="18" max="18" width="10.140625" hidden="1" customWidth="1"/>
    <col min="19" max="21" width="3.42578125" hidden="1" customWidth="1"/>
  </cols>
  <sheetData>
    <row r="1" spans="1:21" ht="21" x14ac:dyDescent="0.35">
      <c r="A1" s="201" t="s">
        <v>15</v>
      </c>
      <c r="B1" s="201"/>
      <c r="C1" s="201"/>
      <c r="D1" s="201"/>
      <c r="E1" s="201"/>
      <c r="F1" s="146"/>
      <c r="G1" s="146"/>
      <c r="H1" s="146"/>
      <c r="I1" s="146"/>
      <c r="J1" s="146"/>
      <c r="K1" s="146"/>
      <c r="L1" s="146"/>
      <c r="M1" s="146"/>
      <c r="O1" s="13" t="s">
        <v>53</v>
      </c>
      <c r="P1" s="13" t="s">
        <v>54</v>
      </c>
      <c r="Q1" s="13" t="s">
        <v>55</v>
      </c>
      <c r="R1" s="13" t="s">
        <v>3</v>
      </c>
      <c r="S1" s="13" t="s">
        <v>4</v>
      </c>
      <c r="T1" s="13" t="s">
        <v>5</v>
      </c>
      <c r="U1" s="13" t="s">
        <v>6</v>
      </c>
    </row>
    <row r="2" spans="1:21" x14ac:dyDescent="0.25">
      <c r="A2" s="8" t="s">
        <v>28</v>
      </c>
      <c r="B2" s="8" t="s">
        <v>29</v>
      </c>
      <c r="C2" s="8" t="s">
        <v>30</v>
      </c>
      <c r="D2" s="8" t="s">
        <v>31</v>
      </c>
      <c r="E2" s="8" t="s">
        <v>32</v>
      </c>
      <c r="F2" s="8" t="s">
        <v>33</v>
      </c>
      <c r="G2" s="8" t="s">
        <v>34</v>
      </c>
      <c r="H2" s="8" t="s">
        <v>35</v>
      </c>
      <c r="I2" s="8" t="s">
        <v>36</v>
      </c>
      <c r="J2" s="8" t="s">
        <v>37</v>
      </c>
      <c r="K2" s="8" t="s">
        <v>38</v>
      </c>
      <c r="L2" s="8" t="s">
        <v>39</v>
      </c>
      <c r="M2" s="8" t="s">
        <v>40</v>
      </c>
      <c r="O2" s="1" t="s">
        <v>581</v>
      </c>
      <c r="P2" s="1" t="s">
        <v>62</v>
      </c>
      <c r="Q2" s="2">
        <v>200000</v>
      </c>
      <c r="R2" s="2">
        <v>200000</v>
      </c>
      <c r="S2" s="1">
        <v>0</v>
      </c>
      <c r="T2" s="1">
        <v>0</v>
      </c>
      <c r="U2" s="1">
        <v>0</v>
      </c>
    </row>
    <row r="3" spans="1:21" x14ac:dyDescent="0.25">
      <c r="A3" s="8" t="s">
        <v>580</v>
      </c>
      <c r="B3" s="8" t="s">
        <v>41</v>
      </c>
      <c r="C3" s="9">
        <v>1</v>
      </c>
      <c r="D3" s="9">
        <v>200000</v>
      </c>
      <c r="E3" s="9">
        <v>200000</v>
      </c>
      <c r="F3" s="9">
        <v>1</v>
      </c>
      <c r="G3" s="9">
        <v>200000</v>
      </c>
      <c r="H3" s="9">
        <v>0</v>
      </c>
      <c r="I3" s="9">
        <v>0</v>
      </c>
      <c r="J3" s="9">
        <v>0</v>
      </c>
      <c r="K3" s="9">
        <v>0</v>
      </c>
      <c r="L3" s="9">
        <v>0</v>
      </c>
      <c r="M3" s="9">
        <v>0</v>
      </c>
    </row>
    <row r="4" spans="1:21" ht="18.75" x14ac:dyDescent="0.3">
      <c r="A4" s="202" t="s">
        <v>25</v>
      </c>
      <c r="B4" s="202"/>
      <c r="C4" s="1"/>
      <c r="D4" s="1"/>
      <c r="E4" s="160">
        <f>SUM(E3)</f>
        <v>200000</v>
      </c>
      <c r="F4" s="3"/>
      <c r="G4" s="3"/>
      <c r="H4" s="3"/>
      <c r="I4" s="3"/>
      <c r="J4" s="3"/>
      <c r="K4" s="3"/>
      <c r="L4" s="3"/>
      <c r="M4" s="3"/>
    </row>
  </sheetData>
  <mergeCells count="2">
    <mergeCell ref="A1:E1"/>
    <mergeCell ref="A4:B4"/>
  </mergeCells>
  <hyperlinks>
    <hyperlink ref="E4" location="APP!A1" display="APP!A1"/>
  </hyperlinks>
  <pageMargins left="0.7" right="0.7" top="0.75" bottom="0.75" header="0.3" footer="0.3"/>
  <pageSetup paperSize="10000" scale="85" fitToHeight="0" orientation="landscape" horizontalDpi="0"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
  <sheetViews>
    <sheetView workbookViewId="0">
      <selection activeCell="E23" sqref="E23"/>
    </sheetView>
  </sheetViews>
  <sheetFormatPr defaultRowHeight="15" x14ac:dyDescent="0.25"/>
  <cols>
    <col min="1" max="1" width="22" bestFit="1" customWidth="1"/>
    <col min="3" max="3" width="13.85546875" bestFit="1" customWidth="1"/>
    <col min="5" max="5" width="14" bestFit="1" customWidth="1"/>
    <col min="6" max="13" width="0" hidden="1" customWidth="1"/>
    <col min="15" max="15" width="23.5703125" bestFit="1" customWidth="1"/>
    <col min="16" max="16" width="32.5703125" bestFit="1" customWidth="1"/>
  </cols>
  <sheetData>
    <row r="1" spans="1:21" ht="21" x14ac:dyDescent="0.35">
      <c r="A1" s="217" t="s">
        <v>796</v>
      </c>
      <c r="B1" s="217"/>
      <c r="C1" s="217"/>
      <c r="D1" s="217"/>
      <c r="E1" s="217"/>
      <c r="F1" s="217"/>
      <c r="G1" s="217"/>
      <c r="H1" s="217"/>
      <c r="O1" s="215" t="s">
        <v>53</v>
      </c>
      <c r="P1" s="215" t="s">
        <v>54</v>
      </c>
      <c r="Q1" s="215" t="s">
        <v>55</v>
      </c>
      <c r="R1" s="215" t="s">
        <v>3</v>
      </c>
      <c r="S1" s="215" t="s">
        <v>4</v>
      </c>
      <c r="T1" s="215" t="s">
        <v>5</v>
      </c>
      <c r="U1" s="215" t="s">
        <v>6</v>
      </c>
    </row>
    <row r="2" spans="1:21" x14ac:dyDescent="0.25">
      <c r="A2" s="1" t="s">
        <v>28</v>
      </c>
      <c r="B2" s="1" t="s">
        <v>29</v>
      </c>
      <c r="C2" s="1" t="s">
        <v>30</v>
      </c>
      <c r="D2" s="2" t="s">
        <v>31</v>
      </c>
      <c r="E2" s="2" t="s">
        <v>32</v>
      </c>
      <c r="F2" s="1" t="s">
        <v>33</v>
      </c>
      <c r="G2" s="1" t="s">
        <v>34</v>
      </c>
      <c r="H2" s="1" t="s">
        <v>35</v>
      </c>
      <c r="I2" s="1" t="s">
        <v>36</v>
      </c>
      <c r="J2" s="1" t="s">
        <v>37</v>
      </c>
      <c r="K2" s="2" t="s">
        <v>38</v>
      </c>
      <c r="L2" s="1" t="s">
        <v>39</v>
      </c>
      <c r="M2" s="1" t="s">
        <v>40</v>
      </c>
      <c r="O2" s="1" t="s">
        <v>817</v>
      </c>
      <c r="P2" s="1" t="s">
        <v>792</v>
      </c>
      <c r="Q2" s="2">
        <v>26290</v>
      </c>
      <c r="R2" s="1">
        <v>0</v>
      </c>
      <c r="S2" s="1">
        <v>0</v>
      </c>
      <c r="T2" s="2">
        <v>26290</v>
      </c>
      <c r="U2" s="1">
        <v>0</v>
      </c>
    </row>
    <row r="3" spans="1:21" ht="30" x14ac:dyDescent="0.25">
      <c r="A3" s="6" t="s">
        <v>797</v>
      </c>
      <c r="B3" s="1" t="s">
        <v>50</v>
      </c>
      <c r="C3" s="1">
        <v>1</v>
      </c>
      <c r="D3" s="2">
        <v>790</v>
      </c>
      <c r="E3" s="2">
        <v>790</v>
      </c>
      <c r="F3" s="1">
        <v>0</v>
      </c>
      <c r="G3" s="1">
        <v>0</v>
      </c>
      <c r="H3" s="1">
        <v>0</v>
      </c>
      <c r="I3" s="2">
        <v>0</v>
      </c>
      <c r="J3" s="1">
        <v>1</v>
      </c>
      <c r="K3" s="1">
        <v>790</v>
      </c>
      <c r="L3" s="1">
        <v>0</v>
      </c>
      <c r="M3" s="1">
        <v>0</v>
      </c>
    </row>
    <row r="4" spans="1:21" x14ac:dyDescent="0.25">
      <c r="A4" s="6" t="s">
        <v>798</v>
      </c>
      <c r="B4" s="1" t="s">
        <v>50</v>
      </c>
      <c r="C4" s="1">
        <v>1</v>
      </c>
      <c r="D4" s="2">
        <v>1100</v>
      </c>
      <c r="E4" s="2">
        <v>1100</v>
      </c>
      <c r="F4" s="1">
        <v>0</v>
      </c>
      <c r="G4" s="1">
        <v>0</v>
      </c>
      <c r="H4" s="1">
        <v>0</v>
      </c>
      <c r="I4" s="1">
        <v>0</v>
      </c>
      <c r="J4" s="1">
        <v>1</v>
      </c>
      <c r="K4" s="2">
        <v>1100</v>
      </c>
      <c r="L4" s="1">
        <v>0</v>
      </c>
      <c r="M4" s="1">
        <v>0</v>
      </c>
    </row>
    <row r="5" spans="1:21" x14ac:dyDescent="0.25">
      <c r="A5" s="6" t="s">
        <v>799</v>
      </c>
      <c r="B5" s="1" t="s">
        <v>50</v>
      </c>
      <c r="C5" s="1">
        <v>1</v>
      </c>
      <c r="D5" s="2">
        <v>590</v>
      </c>
      <c r="E5" s="2">
        <v>590</v>
      </c>
      <c r="F5" s="1">
        <v>0</v>
      </c>
      <c r="G5" s="2">
        <v>0</v>
      </c>
      <c r="H5" s="1">
        <v>0</v>
      </c>
      <c r="I5" s="1">
        <v>0</v>
      </c>
      <c r="J5" s="1">
        <v>1</v>
      </c>
      <c r="K5" s="1">
        <v>590</v>
      </c>
      <c r="L5" s="1">
        <v>0</v>
      </c>
      <c r="M5" s="1">
        <v>0</v>
      </c>
    </row>
    <row r="6" spans="1:21" x14ac:dyDescent="0.25">
      <c r="A6" s="6" t="s">
        <v>800</v>
      </c>
      <c r="B6" s="1" t="s">
        <v>50</v>
      </c>
      <c r="C6" s="1">
        <v>1</v>
      </c>
      <c r="D6" s="2">
        <v>1800</v>
      </c>
      <c r="E6" s="2">
        <v>1800</v>
      </c>
      <c r="F6" s="1">
        <v>0</v>
      </c>
      <c r="G6" s="1">
        <v>0</v>
      </c>
      <c r="H6" s="1">
        <v>0</v>
      </c>
      <c r="I6" s="1">
        <v>0</v>
      </c>
      <c r="J6" s="1">
        <v>1</v>
      </c>
      <c r="K6" s="2">
        <v>1800</v>
      </c>
      <c r="L6" s="1">
        <v>0</v>
      </c>
      <c r="M6" s="1">
        <v>0</v>
      </c>
    </row>
    <row r="7" spans="1:21" x14ac:dyDescent="0.25">
      <c r="A7" s="6" t="s">
        <v>801</v>
      </c>
      <c r="B7" s="1" t="s">
        <v>50</v>
      </c>
      <c r="C7" s="1">
        <v>1</v>
      </c>
      <c r="D7" s="2">
        <v>609</v>
      </c>
      <c r="E7" s="2">
        <v>609</v>
      </c>
      <c r="F7" s="1">
        <v>0</v>
      </c>
      <c r="G7" s="1">
        <v>0</v>
      </c>
      <c r="H7" s="1">
        <v>0</v>
      </c>
      <c r="I7" s="2">
        <v>0</v>
      </c>
      <c r="J7" s="1">
        <v>1</v>
      </c>
      <c r="K7" s="1">
        <v>609</v>
      </c>
      <c r="L7" s="1">
        <v>0</v>
      </c>
      <c r="M7" s="1">
        <v>0</v>
      </c>
    </row>
    <row r="8" spans="1:21" x14ac:dyDescent="0.25">
      <c r="A8" s="6" t="s">
        <v>802</v>
      </c>
      <c r="B8" s="1" t="s">
        <v>50</v>
      </c>
      <c r="C8" s="1">
        <v>1</v>
      </c>
      <c r="D8" s="2">
        <v>2100</v>
      </c>
      <c r="E8" s="2">
        <v>2100</v>
      </c>
      <c r="F8" s="1">
        <v>0</v>
      </c>
      <c r="G8" s="1">
        <v>0</v>
      </c>
      <c r="H8" s="1">
        <v>0</v>
      </c>
      <c r="I8" s="2">
        <v>0</v>
      </c>
      <c r="J8" s="1">
        <v>1</v>
      </c>
      <c r="K8" s="2">
        <v>2100</v>
      </c>
      <c r="L8" s="1">
        <v>0</v>
      </c>
      <c r="M8" s="1">
        <v>0</v>
      </c>
    </row>
    <row r="9" spans="1:21" x14ac:dyDescent="0.25">
      <c r="A9" s="6" t="s">
        <v>803</v>
      </c>
      <c r="B9" s="1" t="s">
        <v>120</v>
      </c>
      <c r="C9" s="1">
        <v>1</v>
      </c>
      <c r="D9" s="2">
        <v>1800</v>
      </c>
      <c r="E9" s="2">
        <v>1800</v>
      </c>
      <c r="F9" s="1">
        <v>0</v>
      </c>
      <c r="G9" s="2">
        <v>0</v>
      </c>
      <c r="H9" s="1">
        <v>0</v>
      </c>
      <c r="I9" s="1">
        <v>0</v>
      </c>
      <c r="J9" s="1">
        <v>1</v>
      </c>
      <c r="K9" s="2">
        <v>1800</v>
      </c>
      <c r="L9" s="1">
        <v>0</v>
      </c>
      <c r="M9" s="1">
        <v>0</v>
      </c>
    </row>
    <row r="10" spans="1:21" x14ac:dyDescent="0.25">
      <c r="A10" s="6" t="s">
        <v>804</v>
      </c>
      <c r="B10" s="1" t="s">
        <v>50</v>
      </c>
      <c r="C10" s="1">
        <v>1</v>
      </c>
      <c r="D10" s="2">
        <v>2000</v>
      </c>
      <c r="E10" s="2">
        <v>2000</v>
      </c>
      <c r="F10" s="1">
        <v>0</v>
      </c>
      <c r="G10" s="2">
        <v>0</v>
      </c>
      <c r="H10" s="1">
        <v>0</v>
      </c>
      <c r="I10" s="1">
        <v>0</v>
      </c>
      <c r="J10" s="1">
        <v>1</v>
      </c>
      <c r="K10" s="2">
        <v>2000</v>
      </c>
      <c r="L10" s="1">
        <v>0</v>
      </c>
      <c r="M10" s="1">
        <v>0</v>
      </c>
    </row>
    <row r="11" spans="1:21" x14ac:dyDescent="0.25">
      <c r="A11" s="6" t="s">
        <v>805</v>
      </c>
      <c r="B11" s="1" t="s">
        <v>50</v>
      </c>
      <c r="C11" s="1">
        <v>1</v>
      </c>
      <c r="D11" s="2">
        <v>1500</v>
      </c>
      <c r="E11" s="2">
        <v>1500</v>
      </c>
      <c r="F11" s="1">
        <v>0</v>
      </c>
      <c r="G11" s="2">
        <v>0</v>
      </c>
      <c r="H11" s="1">
        <v>0</v>
      </c>
      <c r="I11" s="1">
        <v>0</v>
      </c>
      <c r="J11" s="1">
        <v>1</v>
      </c>
      <c r="K11" s="2">
        <v>1500</v>
      </c>
      <c r="L11" s="1">
        <v>0</v>
      </c>
      <c r="M11" s="1">
        <v>0</v>
      </c>
    </row>
    <row r="12" spans="1:21" x14ac:dyDescent="0.25">
      <c r="A12" s="6" t="s">
        <v>806</v>
      </c>
      <c r="B12" s="1" t="s">
        <v>50</v>
      </c>
      <c r="C12" s="1">
        <v>1</v>
      </c>
      <c r="D12" s="2">
        <v>795</v>
      </c>
      <c r="E12" s="2">
        <v>795</v>
      </c>
      <c r="F12" s="1">
        <v>0</v>
      </c>
      <c r="G12" s="2">
        <v>0</v>
      </c>
      <c r="H12" s="1">
        <v>0</v>
      </c>
      <c r="I12" s="1">
        <v>0</v>
      </c>
      <c r="J12" s="1">
        <v>1</v>
      </c>
      <c r="K12" s="1">
        <v>795</v>
      </c>
      <c r="L12" s="1">
        <v>0</v>
      </c>
      <c r="M12" s="1">
        <v>0</v>
      </c>
    </row>
    <row r="13" spans="1:21" x14ac:dyDescent="0.25">
      <c r="A13" s="6" t="s">
        <v>807</v>
      </c>
      <c r="B13" s="1" t="s">
        <v>41</v>
      </c>
      <c r="C13" s="1">
        <v>1</v>
      </c>
      <c r="D13" s="2">
        <v>1500</v>
      </c>
      <c r="E13" s="2">
        <v>1500</v>
      </c>
      <c r="F13" s="1">
        <v>0</v>
      </c>
      <c r="G13" s="2">
        <v>0</v>
      </c>
      <c r="H13" s="1">
        <v>0</v>
      </c>
      <c r="I13" s="1">
        <v>0</v>
      </c>
      <c r="J13" s="1">
        <v>1</v>
      </c>
      <c r="K13" s="2">
        <v>1500</v>
      </c>
      <c r="L13" s="1">
        <v>0</v>
      </c>
      <c r="M13" s="1">
        <v>0</v>
      </c>
    </row>
    <row r="14" spans="1:21" x14ac:dyDescent="0.25">
      <c r="A14" s="6" t="s">
        <v>808</v>
      </c>
      <c r="B14" s="1" t="s">
        <v>50</v>
      </c>
      <c r="C14" s="1">
        <v>1</v>
      </c>
      <c r="D14" s="2">
        <v>1200</v>
      </c>
      <c r="E14" s="2">
        <v>1200</v>
      </c>
      <c r="F14" s="1">
        <v>0</v>
      </c>
      <c r="G14" s="1">
        <v>0</v>
      </c>
      <c r="H14" s="1">
        <v>0</v>
      </c>
      <c r="I14" s="2">
        <v>0</v>
      </c>
      <c r="J14" s="1">
        <v>1</v>
      </c>
      <c r="K14" s="2">
        <v>1200</v>
      </c>
      <c r="L14" s="1">
        <v>0</v>
      </c>
      <c r="M14" s="1">
        <v>0</v>
      </c>
    </row>
    <row r="15" spans="1:21" x14ac:dyDescent="0.25">
      <c r="A15" s="6" t="s">
        <v>809</v>
      </c>
      <c r="B15" s="1" t="s">
        <v>41</v>
      </c>
      <c r="C15" s="1">
        <v>1</v>
      </c>
      <c r="D15" s="2">
        <v>1300</v>
      </c>
      <c r="E15" s="2">
        <v>1300</v>
      </c>
      <c r="F15" s="1">
        <v>0</v>
      </c>
      <c r="G15" s="1">
        <v>0</v>
      </c>
      <c r="H15" s="1">
        <v>0</v>
      </c>
      <c r="I15" s="1">
        <v>0</v>
      </c>
      <c r="J15" s="1">
        <v>1</v>
      </c>
      <c r="K15" s="2">
        <v>1300</v>
      </c>
      <c r="L15" s="1">
        <v>0</v>
      </c>
      <c r="M15" s="1">
        <v>0</v>
      </c>
    </row>
    <row r="16" spans="1:21" x14ac:dyDescent="0.25">
      <c r="A16" s="6" t="s">
        <v>810</v>
      </c>
      <c r="B16" s="1" t="s">
        <v>50</v>
      </c>
      <c r="C16" s="1">
        <v>1</v>
      </c>
      <c r="D16" s="2">
        <v>1216</v>
      </c>
      <c r="E16" s="2">
        <v>1216</v>
      </c>
      <c r="F16" s="1">
        <v>0</v>
      </c>
      <c r="G16" s="1">
        <v>0</v>
      </c>
      <c r="H16" s="1">
        <v>0</v>
      </c>
      <c r="I16" s="1">
        <v>0</v>
      </c>
      <c r="J16" s="1">
        <v>1</v>
      </c>
      <c r="K16" s="2">
        <v>1216</v>
      </c>
      <c r="L16" s="1">
        <v>0</v>
      </c>
      <c r="M16" s="1">
        <v>0</v>
      </c>
    </row>
    <row r="17" spans="1:13" x14ac:dyDescent="0.25">
      <c r="A17" s="6" t="s">
        <v>811</v>
      </c>
      <c r="B17" s="1" t="s">
        <v>120</v>
      </c>
      <c r="C17" s="1">
        <v>1</v>
      </c>
      <c r="D17" s="2">
        <v>1300</v>
      </c>
      <c r="E17" s="2">
        <v>1300</v>
      </c>
      <c r="F17" s="1">
        <v>0</v>
      </c>
      <c r="G17" s="1">
        <v>0</v>
      </c>
      <c r="H17" s="1">
        <v>0</v>
      </c>
      <c r="I17" s="1">
        <v>0</v>
      </c>
      <c r="J17" s="1">
        <v>1</v>
      </c>
      <c r="K17" s="2">
        <v>1300</v>
      </c>
      <c r="L17" s="1">
        <v>0</v>
      </c>
      <c r="M17" s="1">
        <v>0</v>
      </c>
    </row>
    <row r="18" spans="1:13" x14ac:dyDescent="0.25">
      <c r="A18" s="6" t="s">
        <v>812</v>
      </c>
      <c r="B18" s="1" t="s">
        <v>41</v>
      </c>
      <c r="C18" s="1">
        <v>1</v>
      </c>
      <c r="D18" s="2">
        <v>1500</v>
      </c>
      <c r="E18" s="2">
        <v>1500</v>
      </c>
      <c r="F18" s="1">
        <v>0</v>
      </c>
      <c r="G18" s="1">
        <v>0</v>
      </c>
      <c r="H18" s="1">
        <v>0</v>
      </c>
      <c r="I18" s="1">
        <v>0</v>
      </c>
      <c r="J18" s="1">
        <v>1</v>
      </c>
      <c r="K18" s="2">
        <v>1500</v>
      </c>
      <c r="L18" s="1">
        <v>0</v>
      </c>
      <c r="M18" s="1">
        <v>0</v>
      </c>
    </row>
    <row r="19" spans="1:13" x14ac:dyDescent="0.25">
      <c r="A19" s="6" t="s">
        <v>813</v>
      </c>
      <c r="B19" s="1" t="s">
        <v>41</v>
      </c>
      <c r="C19" s="1">
        <v>1</v>
      </c>
      <c r="D19" s="2">
        <v>1090</v>
      </c>
      <c r="E19" s="2">
        <v>1090</v>
      </c>
      <c r="F19" s="1">
        <v>0</v>
      </c>
      <c r="G19" s="1">
        <v>0</v>
      </c>
      <c r="H19" s="1">
        <v>0</v>
      </c>
      <c r="I19" s="1">
        <v>0</v>
      </c>
      <c r="J19" s="1">
        <v>1</v>
      </c>
      <c r="K19" s="2">
        <v>1090</v>
      </c>
      <c r="L19" s="1">
        <v>0</v>
      </c>
      <c r="M19" s="1">
        <v>0</v>
      </c>
    </row>
    <row r="20" spans="1:13" x14ac:dyDescent="0.25">
      <c r="A20" s="6" t="s">
        <v>814</v>
      </c>
      <c r="B20" s="1" t="s">
        <v>41</v>
      </c>
      <c r="C20" s="1">
        <v>1</v>
      </c>
      <c r="D20" s="2">
        <v>1300</v>
      </c>
      <c r="E20" s="2">
        <v>1300</v>
      </c>
      <c r="F20" s="1">
        <v>0</v>
      </c>
      <c r="G20" s="1">
        <v>0</v>
      </c>
      <c r="H20" s="1">
        <v>0</v>
      </c>
      <c r="I20" s="1">
        <v>0</v>
      </c>
      <c r="J20" s="1">
        <v>1</v>
      </c>
      <c r="K20" s="2">
        <v>1300</v>
      </c>
      <c r="L20" s="1">
        <v>0</v>
      </c>
      <c r="M20" s="1">
        <v>0</v>
      </c>
    </row>
    <row r="21" spans="1:13" x14ac:dyDescent="0.25">
      <c r="A21" s="6" t="s">
        <v>815</v>
      </c>
      <c r="B21" s="1" t="s">
        <v>50</v>
      </c>
      <c r="C21" s="1">
        <v>1</v>
      </c>
      <c r="D21" s="2">
        <v>1500</v>
      </c>
      <c r="E21" s="2">
        <v>1500</v>
      </c>
      <c r="F21" s="1">
        <v>0</v>
      </c>
      <c r="G21" s="1">
        <v>0</v>
      </c>
      <c r="H21" s="1">
        <v>0</v>
      </c>
      <c r="I21" s="1">
        <v>0</v>
      </c>
      <c r="J21" s="1">
        <v>1</v>
      </c>
      <c r="K21" s="2">
        <v>1500</v>
      </c>
      <c r="L21" s="1">
        <v>0</v>
      </c>
      <c r="M21" s="1">
        <v>0</v>
      </c>
    </row>
    <row r="22" spans="1:13" x14ac:dyDescent="0.25">
      <c r="A22" s="6" t="s">
        <v>816</v>
      </c>
      <c r="B22" s="1" t="s">
        <v>50</v>
      </c>
      <c r="C22" s="1">
        <v>1</v>
      </c>
      <c r="D22" s="2">
        <v>1300</v>
      </c>
      <c r="E22" s="2">
        <v>1300</v>
      </c>
      <c r="F22" s="1">
        <v>0</v>
      </c>
      <c r="G22" s="1">
        <v>0</v>
      </c>
      <c r="H22" s="1">
        <v>0</v>
      </c>
      <c r="I22" s="1">
        <v>0</v>
      </c>
      <c r="J22" s="1">
        <v>1</v>
      </c>
      <c r="K22" s="2">
        <v>1300</v>
      </c>
      <c r="L22" s="1">
        <v>0</v>
      </c>
      <c r="M22" s="1">
        <v>0</v>
      </c>
    </row>
    <row r="23" spans="1:13" ht="18.75" x14ac:dyDescent="0.3">
      <c r="A23" s="202" t="s">
        <v>25</v>
      </c>
      <c r="B23" s="202"/>
      <c r="C23" s="1"/>
      <c r="D23" s="1"/>
      <c r="E23" s="160">
        <f>SUM(E3:E22)</f>
        <v>26290</v>
      </c>
    </row>
  </sheetData>
  <mergeCells count="2">
    <mergeCell ref="A1:H1"/>
    <mergeCell ref="A23:B23"/>
  </mergeCells>
  <hyperlinks>
    <hyperlink ref="E23" location="APP!A1" display="APP!A1"/>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sqref="A1:G22"/>
    </sheetView>
  </sheetViews>
  <sheetFormatPr defaultRowHeight="15" x14ac:dyDescent="0.25"/>
  <cols>
    <col min="2" max="2" width="53.140625" bestFit="1" customWidth="1"/>
    <col min="3" max="3" width="12.7109375" bestFit="1" customWidth="1"/>
    <col min="4" max="7" width="11.7109375" bestFit="1" customWidth="1"/>
  </cols>
  <sheetData>
    <row r="1" spans="1:7" x14ac:dyDescent="0.25">
      <c r="A1" s="1" t="s">
        <v>0</v>
      </c>
      <c r="B1" s="1" t="s">
        <v>1</v>
      </c>
      <c r="C1" s="1" t="s">
        <v>2</v>
      </c>
      <c r="D1" s="1" t="s">
        <v>3</v>
      </c>
      <c r="E1" s="1" t="s">
        <v>4</v>
      </c>
      <c r="F1" s="1" t="s">
        <v>5</v>
      </c>
      <c r="G1" s="1" t="s">
        <v>6</v>
      </c>
    </row>
    <row r="2" spans="1:7" x14ac:dyDescent="0.25">
      <c r="A2" s="1">
        <v>50202010</v>
      </c>
      <c r="B2" s="1" t="s">
        <v>7</v>
      </c>
      <c r="C2" s="14">
        <v>2034320.72</v>
      </c>
      <c r="D2" s="2">
        <v>938862.8</v>
      </c>
      <c r="E2" s="2">
        <v>492437.92</v>
      </c>
      <c r="F2" s="2">
        <v>332970</v>
      </c>
      <c r="G2" s="2">
        <v>270050</v>
      </c>
    </row>
    <row r="3" spans="1:7" x14ac:dyDescent="0.25">
      <c r="A3" s="1">
        <v>50203010</v>
      </c>
      <c r="B3" s="1" t="s">
        <v>8</v>
      </c>
      <c r="C3" s="14">
        <v>3857107.66</v>
      </c>
      <c r="D3" s="2">
        <v>2335933.27</v>
      </c>
      <c r="E3" s="2">
        <v>725171.17</v>
      </c>
      <c r="F3" s="2">
        <v>755140.22</v>
      </c>
      <c r="G3" s="2">
        <v>40863</v>
      </c>
    </row>
    <row r="4" spans="1:7" x14ac:dyDescent="0.25">
      <c r="A4" s="1">
        <v>50203090</v>
      </c>
      <c r="B4" s="1" t="s">
        <v>9</v>
      </c>
      <c r="C4" s="14">
        <v>899996</v>
      </c>
      <c r="D4" s="2">
        <v>229499</v>
      </c>
      <c r="E4" s="2">
        <v>227499</v>
      </c>
      <c r="F4" s="2">
        <v>221499</v>
      </c>
      <c r="G4" s="2">
        <v>221499</v>
      </c>
    </row>
    <row r="5" spans="1:7" x14ac:dyDescent="0.25">
      <c r="A5" s="1">
        <v>50203100</v>
      </c>
      <c r="B5" s="1" t="s">
        <v>10</v>
      </c>
      <c r="C5" s="14">
        <v>358000</v>
      </c>
      <c r="D5" s="2">
        <v>358000</v>
      </c>
      <c r="E5" s="1">
        <v>0</v>
      </c>
      <c r="F5" s="1">
        <v>0</v>
      </c>
      <c r="G5" s="1">
        <v>0</v>
      </c>
    </row>
    <row r="6" spans="1:7" x14ac:dyDescent="0.25">
      <c r="A6" s="1">
        <v>50203110</v>
      </c>
      <c r="B6" s="1" t="s">
        <v>11</v>
      </c>
      <c r="C6" s="14">
        <v>200000</v>
      </c>
      <c r="D6" s="1">
        <v>0</v>
      </c>
      <c r="E6" s="2">
        <v>200000</v>
      </c>
      <c r="F6" s="1">
        <v>0</v>
      </c>
      <c r="G6" s="1">
        <v>0</v>
      </c>
    </row>
    <row r="7" spans="1:7" x14ac:dyDescent="0.25">
      <c r="A7" s="1">
        <v>50203990</v>
      </c>
      <c r="B7" s="1" t="s">
        <v>12</v>
      </c>
      <c r="C7" s="14">
        <v>2047611.34</v>
      </c>
      <c r="D7" s="2">
        <v>1699278.98</v>
      </c>
      <c r="E7" s="2">
        <v>93294</v>
      </c>
      <c r="F7" s="2">
        <v>252548.36</v>
      </c>
      <c r="G7" s="2">
        <v>2490</v>
      </c>
    </row>
    <row r="8" spans="1:7" x14ac:dyDescent="0.25">
      <c r="A8" s="1">
        <v>50205030</v>
      </c>
      <c r="B8" s="1" t="s">
        <v>13</v>
      </c>
      <c r="C8" s="14">
        <v>1980000</v>
      </c>
      <c r="D8" s="2">
        <v>495000</v>
      </c>
      <c r="E8" s="2">
        <v>495000</v>
      </c>
      <c r="F8" s="2">
        <v>495000</v>
      </c>
      <c r="G8" s="2">
        <v>495000</v>
      </c>
    </row>
    <row r="9" spans="1:7" x14ac:dyDescent="0.25">
      <c r="A9" s="1">
        <v>50206010</v>
      </c>
      <c r="B9" s="1" t="s">
        <v>14</v>
      </c>
      <c r="C9" s="14">
        <v>30000</v>
      </c>
      <c r="D9" s="2">
        <v>15000</v>
      </c>
      <c r="E9" s="1">
        <v>0</v>
      </c>
      <c r="F9" s="2">
        <v>15000</v>
      </c>
      <c r="G9" s="1">
        <v>0</v>
      </c>
    </row>
    <row r="10" spans="1:7" x14ac:dyDescent="0.25">
      <c r="A10" s="1">
        <v>50207010</v>
      </c>
      <c r="B10" s="1" t="s">
        <v>15</v>
      </c>
      <c r="C10" s="14">
        <v>200000</v>
      </c>
      <c r="D10" s="2">
        <v>200000</v>
      </c>
      <c r="E10" s="1">
        <v>0</v>
      </c>
      <c r="F10" s="1">
        <v>0</v>
      </c>
      <c r="G10" s="1">
        <v>0</v>
      </c>
    </row>
    <row r="11" spans="1:7" x14ac:dyDescent="0.25">
      <c r="A11" s="1">
        <v>50211010</v>
      </c>
      <c r="B11" s="1" t="s">
        <v>490</v>
      </c>
      <c r="C11" s="14">
        <v>50000</v>
      </c>
      <c r="D11" s="2">
        <v>50000</v>
      </c>
      <c r="E11" s="1">
        <v>0</v>
      </c>
      <c r="F11" s="1">
        <v>0</v>
      </c>
      <c r="G11" s="1">
        <v>0</v>
      </c>
    </row>
    <row r="12" spans="1:7" x14ac:dyDescent="0.25">
      <c r="A12" s="1">
        <v>50211020</v>
      </c>
      <c r="B12" s="1" t="s">
        <v>491</v>
      </c>
      <c r="C12" s="14">
        <v>100000</v>
      </c>
      <c r="D12" s="2">
        <v>100000</v>
      </c>
      <c r="E12" s="1">
        <v>0</v>
      </c>
      <c r="F12" s="1">
        <v>0</v>
      </c>
      <c r="G12" s="1">
        <v>0</v>
      </c>
    </row>
    <row r="13" spans="1:7" x14ac:dyDescent="0.25">
      <c r="A13" s="1">
        <v>50211990</v>
      </c>
      <c r="B13" s="1" t="s">
        <v>16</v>
      </c>
      <c r="C13" s="14">
        <v>260000</v>
      </c>
      <c r="D13" s="2">
        <v>180000</v>
      </c>
      <c r="E13" s="1">
        <v>0</v>
      </c>
      <c r="F13" s="2">
        <v>80000</v>
      </c>
      <c r="G13" s="1">
        <v>0</v>
      </c>
    </row>
    <row r="14" spans="1:7" x14ac:dyDescent="0.25">
      <c r="A14" s="1">
        <v>50212020</v>
      </c>
      <c r="B14" s="1" t="s">
        <v>26</v>
      </c>
      <c r="C14" s="14">
        <v>699999.84</v>
      </c>
      <c r="D14" s="2">
        <v>174999.96</v>
      </c>
      <c r="E14" s="2">
        <v>174999.96</v>
      </c>
      <c r="F14" s="2">
        <v>174999.96</v>
      </c>
      <c r="G14" s="2">
        <v>174999.96</v>
      </c>
    </row>
    <row r="15" spans="1:7" x14ac:dyDescent="0.25">
      <c r="A15" s="1">
        <v>50212030</v>
      </c>
      <c r="B15" s="1" t="s">
        <v>27</v>
      </c>
      <c r="C15" s="14">
        <v>2799998.88</v>
      </c>
      <c r="D15" s="2">
        <v>699999.72</v>
      </c>
      <c r="E15" s="2">
        <v>699999.72</v>
      </c>
      <c r="F15" s="2">
        <v>699999.72</v>
      </c>
      <c r="G15" s="2">
        <v>699999.72</v>
      </c>
    </row>
    <row r="16" spans="1:7" x14ac:dyDescent="0.25">
      <c r="A16" s="1">
        <v>50213040</v>
      </c>
      <c r="B16" s="1" t="s">
        <v>17</v>
      </c>
      <c r="C16" s="14">
        <v>1300000</v>
      </c>
      <c r="D16" s="2">
        <v>920000</v>
      </c>
      <c r="E16" s="2">
        <v>330000</v>
      </c>
      <c r="F16" s="2">
        <v>50000</v>
      </c>
      <c r="G16" s="1">
        <v>0</v>
      </c>
    </row>
    <row r="17" spans="1:7" x14ac:dyDescent="0.25">
      <c r="A17" s="1">
        <v>50213050</v>
      </c>
      <c r="B17" s="1" t="s">
        <v>18</v>
      </c>
      <c r="C17" s="14">
        <v>249999</v>
      </c>
      <c r="D17" s="2">
        <v>249999</v>
      </c>
      <c r="E17" s="1">
        <v>0</v>
      </c>
      <c r="F17" s="1">
        <v>0</v>
      </c>
      <c r="G17" s="1">
        <v>0</v>
      </c>
    </row>
    <row r="18" spans="1:7" x14ac:dyDescent="0.25">
      <c r="A18" s="1">
        <v>50215030</v>
      </c>
      <c r="B18" s="1" t="s">
        <v>19</v>
      </c>
      <c r="C18" s="14">
        <v>500000</v>
      </c>
      <c r="D18" s="2">
        <v>500000</v>
      </c>
      <c r="E18" s="1">
        <v>0</v>
      </c>
      <c r="F18" s="1">
        <v>0</v>
      </c>
      <c r="G18" s="1">
        <v>0</v>
      </c>
    </row>
    <row r="19" spans="1:7" x14ac:dyDescent="0.25">
      <c r="A19" s="1">
        <v>50299010</v>
      </c>
      <c r="B19" s="1" t="s">
        <v>20</v>
      </c>
      <c r="C19" s="14">
        <v>120000</v>
      </c>
      <c r="D19" s="2">
        <v>60000</v>
      </c>
      <c r="E19" s="1">
        <v>0</v>
      </c>
      <c r="F19" s="2">
        <v>60000</v>
      </c>
      <c r="G19" s="1">
        <v>0</v>
      </c>
    </row>
    <row r="20" spans="1:7" x14ac:dyDescent="0.25">
      <c r="A20" s="1">
        <v>50299020</v>
      </c>
      <c r="B20" s="1" t="s">
        <v>21</v>
      </c>
      <c r="C20" s="14">
        <v>80000</v>
      </c>
      <c r="D20" s="2">
        <v>80000</v>
      </c>
      <c r="E20" s="1">
        <v>0</v>
      </c>
      <c r="F20" s="1">
        <v>0</v>
      </c>
      <c r="G20" s="1">
        <v>0</v>
      </c>
    </row>
    <row r="21" spans="1:7" x14ac:dyDescent="0.25">
      <c r="A21" s="1">
        <v>50299030</v>
      </c>
      <c r="B21" s="1" t="s">
        <v>22</v>
      </c>
      <c r="C21" s="14">
        <v>2562450</v>
      </c>
      <c r="D21" s="2">
        <v>691720</v>
      </c>
      <c r="E21" s="2">
        <v>786450</v>
      </c>
      <c r="F21" s="2">
        <v>757680</v>
      </c>
      <c r="G21" s="2">
        <v>326600</v>
      </c>
    </row>
    <row r="22" spans="1:7" x14ac:dyDescent="0.25">
      <c r="A22" s="1">
        <v>50299050</v>
      </c>
      <c r="B22" s="1" t="s">
        <v>23</v>
      </c>
      <c r="C22" s="14">
        <v>60000</v>
      </c>
      <c r="D22" s="1">
        <v>0</v>
      </c>
      <c r="E22" s="2">
        <v>60000</v>
      </c>
      <c r="F22" s="1">
        <v>0</v>
      </c>
      <c r="G22" s="1">
        <v>0</v>
      </c>
    </row>
    <row r="23" spans="1:7" x14ac:dyDescent="0.25">
      <c r="C23" s="4">
        <f>SUM(C2:C22)</f>
        <v>20389483.440000001</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78"/>
  <sheetViews>
    <sheetView topLeftCell="A166" workbookViewId="0">
      <selection activeCell="E178" sqref="E178"/>
    </sheetView>
  </sheetViews>
  <sheetFormatPr defaultRowHeight="15" x14ac:dyDescent="0.25"/>
  <cols>
    <col min="1" max="1" width="43.85546875" customWidth="1"/>
    <col min="3" max="3" width="13.85546875" bestFit="1" customWidth="1"/>
    <col min="5" max="5" width="16.42578125" bestFit="1" customWidth="1"/>
    <col min="6" max="6" width="0" hidden="1" customWidth="1"/>
    <col min="7" max="7" width="11.28515625" hidden="1" customWidth="1"/>
    <col min="8" max="8" width="0" hidden="1" customWidth="1"/>
    <col min="9" max="9" width="11.28515625" hidden="1" customWidth="1"/>
    <col min="10" max="10" width="0" hidden="1" customWidth="1"/>
    <col min="11" max="11" width="11.28515625" hidden="1" customWidth="1"/>
    <col min="12" max="12" width="0" hidden="1" customWidth="1"/>
    <col min="13" max="13" width="11.28515625" hidden="1" customWidth="1"/>
    <col min="15" max="15" width="35" customWidth="1"/>
    <col min="16" max="16" width="53" bestFit="1" customWidth="1"/>
    <col min="17" max="17" width="11.7109375" bestFit="1" customWidth="1"/>
    <col min="18" max="18" width="11.7109375" hidden="1" customWidth="1"/>
    <col min="19" max="20" width="10.140625" hidden="1" customWidth="1"/>
    <col min="21" max="21" width="0" hidden="1" customWidth="1"/>
    <col min="23" max="23" width="50.140625" bestFit="1" customWidth="1"/>
    <col min="24" max="24" width="11.7109375" bestFit="1" customWidth="1"/>
  </cols>
  <sheetData>
    <row r="1" spans="1:21" ht="21" x14ac:dyDescent="0.35">
      <c r="A1" s="201" t="s">
        <v>8</v>
      </c>
      <c r="B1" s="201"/>
      <c r="C1" s="201"/>
      <c r="D1" s="201"/>
      <c r="E1" s="201"/>
      <c r="F1" s="201"/>
      <c r="G1" s="201"/>
      <c r="H1" s="201"/>
      <c r="I1" s="201"/>
      <c r="J1" s="201"/>
      <c r="K1" s="201"/>
      <c r="L1" s="201"/>
      <c r="M1" s="201"/>
      <c r="O1" s="13" t="s">
        <v>53</v>
      </c>
      <c r="P1" s="13" t="s">
        <v>54</v>
      </c>
      <c r="Q1" s="13" t="s">
        <v>55</v>
      </c>
      <c r="R1" s="13" t="s">
        <v>3</v>
      </c>
      <c r="S1" s="13" t="s">
        <v>4</v>
      </c>
      <c r="T1" s="13" t="s">
        <v>5</v>
      </c>
      <c r="U1" s="13" t="s">
        <v>6</v>
      </c>
    </row>
    <row r="2" spans="1:21" x14ac:dyDescent="0.25">
      <c r="A2" s="8" t="s">
        <v>28</v>
      </c>
      <c r="B2" s="8" t="s">
        <v>29</v>
      </c>
      <c r="C2" s="8" t="s">
        <v>30</v>
      </c>
      <c r="D2" s="8" t="s">
        <v>31</v>
      </c>
      <c r="E2" s="8" t="s">
        <v>32</v>
      </c>
      <c r="F2" s="8" t="s">
        <v>33</v>
      </c>
      <c r="G2" s="8" t="s">
        <v>34</v>
      </c>
      <c r="H2" s="8" t="s">
        <v>35</v>
      </c>
      <c r="I2" s="8" t="s">
        <v>36</v>
      </c>
      <c r="J2" s="8" t="s">
        <v>37</v>
      </c>
      <c r="K2" s="8" t="s">
        <v>38</v>
      </c>
      <c r="L2" s="8" t="s">
        <v>39</v>
      </c>
      <c r="M2" s="8" t="s">
        <v>40</v>
      </c>
      <c r="O2" s="1" t="s">
        <v>252</v>
      </c>
      <c r="P2" s="1" t="s">
        <v>60</v>
      </c>
      <c r="Q2" s="2">
        <v>496522.16</v>
      </c>
      <c r="R2" s="2">
        <v>254716.96</v>
      </c>
      <c r="S2" s="2">
        <v>140928.79999999999</v>
      </c>
      <c r="T2" s="2">
        <v>96376.4</v>
      </c>
      <c r="U2" s="2">
        <v>4500</v>
      </c>
    </row>
    <row r="3" spans="1:21" x14ac:dyDescent="0.25">
      <c r="A3" s="8" t="s">
        <v>127</v>
      </c>
      <c r="B3" s="8" t="s">
        <v>45</v>
      </c>
      <c r="C3" s="8">
        <v>164</v>
      </c>
      <c r="D3" s="8">
        <v>8</v>
      </c>
      <c r="E3" s="9">
        <v>1312</v>
      </c>
      <c r="F3" s="8">
        <v>76</v>
      </c>
      <c r="G3" s="8">
        <v>608</v>
      </c>
      <c r="H3" s="8">
        <v>37</v>
      </c>
      <c r="I3" s="8">
        <v>296</v>
      </c>
      <c r="J3" s="8">
        <v>47</v>
      </c>
      <c r="K3" s="8">
        <v>376</v>
      </c>
      <c r="L3" s="8">
        <v>4</v>
      </c>
      <c r="M3" s="8">
        <v>32</v>
      </c>
      <c r="O3" s="1" t="s">
        <v>252</v>
      </c>
      <c r="P3" s="1" t="s">
        <v>57</v>
      </c>
      <c r="Q3" s="2">
        <v>27119</v>
      </c>
      <c r="R3" s="2">
        <v>12119</v>
      </c>
      <c r="S3" s="1">
        <v>0</v>
      </c>
      <c r="T3" s="2">
        <v>15000</v>
      </c>
      <c r="U3" s="1">
        <v>0</v>
      </c>
    </row>
    <row r="4" spans="1:21" x14ac:dyDescent="0.25">
      <c r="A4" s="8" t="s">
        <v>66</v>
      </c>
      <c r="B4" s="8" t="s">
        <v>43</v>
      </c>
      <c r="C4" s="8">
        <v>53</v>
      </c>
      <c r="D4" s="8">
        <v>400</v>
      </c>
      <c r="E4" s="9">
        <v>21200</v>
      </c>
      <c r="F4" s="8">
        <v>35</v>
      </c>
      <c r="G4" s="9">
        <v>14000</v>
      </c>
      <c r="H4" s="8">
        <v>6</v>
      </c>
      <c r="I4" s="9">
        <v>2400</v>
      </c>
      <c r="J4" s="8">
        <v>12</v>
      </c>
      <c r="K4" s="9">
        <v>4800</v>
      </c>
      <c r="L4" s="8">
        <v>0</v>
      </c>
      <c r="M4" s="8">
        <v>0</v>
      </c>
      <c r="O4" s="1" t="s">
        <v>252</v>
      </c>
      <c r="P4" s="1" t="s">
        <v>62</v>
      </c>
      <c r="Q4" s="2">
        <v>73000</v>
      </c>
      <c r="R4" s="2">
        <v>73000</v>
      </c>
      <c r="S4" s="1">
        <v>0</v>
      </c>
      <c r="T4" s="1">
        <v>0</v>
      </c>
      <c r="U4" s="1">
        <v>0</v>
      </c>
    </row>
    <row r="5" spans="1:21" x14ac:dyDescent="0.25">
      <c r="A5" s="8" t="s">
        <v>128</v>
      </c>
      <c r="B5" s="8" t="s">
        <v>43</v>
      </c>
      <c r="C5" s="8">
        <v>15</v>
      </c>
      <c r="D5" s="8">
        <v>400</v>
      </c>
      <c r="E5" s="9">
        <v>6000</v>
      </c>
      <c r="F5" s="8">
        <v>15</v>
      </c>
      <c r="G5" s="9">
        <v>6000</v>
      </c>
      <c r="H5" s="8">
        <v>0</v>
      </c>
      <c r="I5" s="8">
        <v>0</v>
      </c>
      <c r="J5" s="8">
        <v>0</v>
      </c>
      <c r="K5" s="8">
        <v>0</v>
      </c>
      <c r="L5" s="8">
        <v>0</v>
      </c>
      <c r="M5" s="8">
        <v>0</v>
      </c>
      <c r="O5" s="1" t="s">
        <v>252</v>
      </c>
      <c r="P5" s="1" t="s">
        <v>64</v>
      </c>
      <c r="Q5" s="2">
        <v>1540846.28</v>
      </c>
      <c r="R5" s="2">
        <v>1006242.1</v>
      </c>
      <c r="S5" s="2">
        <v>100354</v>
      </c>
      <c r="T5" s="2">
        <v>397887.18</v>
      </c>
      <c r="U5" s="2">
        <v>36363</v>
      </c>
    </row>
    <row r="6" spans="1:21" x14ac:dyDescent="0.25">
      <c r="A6" s="8" t="s">
        <v>129</v>
      </c>
      <c r="B6" s="8" t="s">
        <v>45</v>
      </c>
      <c r="C6" s="8">
        <v>57</v>
      </c>
      <c r="D6" s="8">
        <v>8</v>
      </c>
      <c r="E6" s="8">
        <v>456</v>
      </c>
      <c r="F6" s="8">
        <v>50</v>
      </c>
      <c r="G6" s="8">
        <v>400</v>
      </c>
      <c r="H6" s="8">
        <v>0</v>
      </c>
      <c r="I6" s="8">
        <v>0</v>
      </c>
      <c r="J6" s="8">
        <v>7</v>
      </c>
      <c r="K6" s="8">
        <v>56</v>
      </c>
      <c r="L6" s="8">
        <v>0</v>
      </c>
      <c r="M6" s="8">
        <v>0</v>
      </c>
      <c r="O6" s="1" t="s">
        <v>252</v>
      </c>
      <c r="P6" s="1" t="s">
        <v>62</v>
      </c>
      <c r="Q6" s="2">
        <v>1697971.02</v>
      </c>
      <c r="R6" s="2">
        <v>968206.01</v>
      </c>
      <c r="S6" s="2">
        <v>483888.37</v>
      </c>
      <c r="T6" s="2">
        <v>245876.64</v>
      </c>
      <c r="U6" s="1">
        <v>0</v>
      </c>
    </row>
    <row r="7" spans="1:21" x14ac:dyDescent="0.25">
      <c r="A7" s="8" t="s">
        <v>130</v>
      </c>
      <c r="B7" s="8" t="s">
        <v>43</v>
      </c>
      <c r="C7" s="8">
        <v>14</v>
      </c>
      <c r="D7" s="8">
        <v>400</v>
      </c>
      <c r="E7" s="9">
        <v>5600</v>
      </c>
      <c r="F7" s="8">
        <v>14</v>
      </c>
      <c r="G7" s="9">
        <v>5600</v>
      </c>
      <c r="H7" s="8">
        <v>0</v>
      </c>
      <c r="I7" s="8">
        <v>0</v>
      </c>
      <c r="J7" s="8">
        <v>0</v>
      </c>
      <c r="K7" s="8">
        <v>0</v>
      </c>
      <c r="L7" s="8">
        <v>0</v>
      </c>
      <c r="M7" s="8">
        <v>0</v>
      </c>
      <c r="O7" s="1" t="s">
        <v>253</v>
      </c>
      <c r="P7" s="1" t="s">
        <v>57</v>
      </c>
      <c r="Q7" s="2">
        <v>21649.200000000001</v>
      </c>
      <c r="R7" s="2">
        <v>21649.200000000001</v>
      </c>
      <c r="S7" s="1">
        <v>0</v>
      </c>
      <c r="T7" s="1">
        <v>0</v>
      </c>
      <c r="U7" s="1">
        <v>0</v>
      </c>
    </row>
    <row r="8" spans="1:21" x14ac:dyDescent="0.25">
      <c r="A8" s="8" t="s">
        <v>81</v>
      </c>
      <c r="B8" s="8" t="s">
        <v>82</v>
      </c>
      <c r="C8" s="8">
        <v>3</v>
      </c>
      <c r="D8" s="8">
        <v>975</v>
      </c>
      <c r="E8" s="9">
        <v>2925</v>
      </c>
      <c r="F8" s="8">
        <v>3</v>
      </c>
      <c r="G8" s="9">
        <v>2925</v>
      </c>
      <c r="H8" s="8">
        <v>0</v>
      </c>
      <c r="I8" s="8">
        <v>0</v>
      </c>
      <c r="J8" s="8">
        <v>0</v>
      </c>
      <c r="K8" s="8">
        <v>0</v>
      </c>
      <c r="L8" s="8">
        <v>0</v>
      </c>
      <c r="M8" s="8">
        <v>0</v>
      </c>
    </row>
    <row r="9" spans="1:21" x14ac:dyDescent="0.25">
      <c r="A9" s="8" t="s">
        <v>131</v>
      </c>
      <c r="B9" s="8" t="s">
        <v>44</v>
      </c>
      <c r="C9" s="8">
        <v>81</v>
      </c>
      <c r="D9" s="8">
        <v>50</v>
      </c>
      <c r="E9" s="9">
        <v>4050</v>
      </c>
      <c r="F9" s="8">
        <v>31</v>
      </c>
      <c r="G9" s="9">
        <v>1550</v>
      </c>
      <c r="H9" s="8">
        <v>25</v>
      </c>
      <c r="I9" s="9">
        <v>1250</v>
      </c>
      <c r="J9" s="8">
        <v>25</v>
      </c>
      <c r="K9" s="9">
        <v>1250</v>
      </c>
      <c r="L9" s="8">
        <v>0</v>
      </c>
      <c r="M9" s="8">
        <v>0</v>
      </c>
    </row>
    <row r="10" spans="1:21" x14ac:dyDescent="0.25">
      <c r="A10" s="8" t="s">
        <v>132</v>
      </c>
      <c r="B10" s="8" t="s">
        <v>82</v>
      </c>
      <c r="C10" s="8">
        <v>30</v>
      </c>
      <c r="D10" s="9">
        <v>1000</v>
      </c>
      <c r="E10" s="9">
        <v>30000</v>
      </c>
      <c r="F10" s="8">
        <v>30</v>
      </c>
      <c r="G10" s="9">
        <v>30000</v>
      </c>
      <c r="H10" s="8">
        <v>0</v>
      </c>
      <c r="I10" s="8">
        <v>0</v>
      </c>
      <c r="J10" s="8">
        <v>0</v>
      </c>
      <c r="K10" s="8">
        <v>0</v>
      </c>
      <c r="L10" s="8">
        <v>0</v>
      </c>
      <c r="M10" s="8">
        <v>0</v>
      </c>
      <c r="O10" s="166" t="s">
        <v>80</v>
      </c>
      <c r="P10" s="166"/>
    </row>
    <row r="11" spans="1:21" x14ac:dyDescent="0.25">
      <c r="A11" s="8" t="s">
        <v>83</v>
      </c>
      <c r="B11" s="8" t="s">
        <v>52</v>
      </c>
      <c r="C11" s="8">
        <v>7</v>
      </c>
      <c r="D11" s="8">
        <v>450</v>
      </c>
      <c r="E11" s="9">
        <v>3150</v>
      </c>
      <c r="F11" s="8">
        <v>7</v>
      </c>
      <c r="G11" s="9">
        <v>3150</v>
      </c>
      <c r="H11" s="8">
        <v>0</v>
      </c>
      <c r="I11" s="8">
        <v>0</v>
      </c>
      <c r="J11" s="8">
        <v>0</v>
      </c>
      <c r="K11" s="8">
        <v>0</v>
      </c>
      <c r="L11" s="8">
        <v>0</v>
      </c>
      <c r="M11" s="8">
        <v>0</v>
      </c>
      <c r="O11" s="1" t="s">
        <v>1</v>
      </c>
      <c r="P11" s="1" t="s">
        <v>2</v>
      </c>
      <c r="R11" s="166"/>
      <c r="S11" s="166"/>
      <c r="T11" s="166"/>
    </row>
    <row r="12" spans="1:21" x14ac:dyDescent="0.25">
      <c r="A12" s="8" t="s">
        <v>67</v>
      </c>
      <c r="B12" s="8" t="s">
        <v>44</v>
      </c>
      <c r="C12" s="8">
        <v>292</v>
      </c>
      <c r="D12" s="8">
        <v>180</v>
      </c>
      <c r="E12" s="9">
        <v>52560</v>
      </c>
      <c r="F12" s="8">
        <v>152</v>
      </c>
      <c r="G12" s="9">
        <v>27360</v>
      </c>
      <c r="H12" s="8">
        <v>70</v>
      </c>
      <c r="I12" s="9">
        <v>12600</v>
      </c>
      <c r="J12" s="8">
        <v>70</v>
      </c>
      <c r="K12" s="9">
        <v>12600</v>
      </c>
      <c r="L12" s="8">
        <v>0</v>
      </c>
      <c r="M12" s="8">
        <v>0</v>
      </c>
      <c r="O12" s="1" t="s">
        <v>8</v>
      </c>
      <c r="P12" s="2">
        <v>3725716.94</v>
      </c>
      <c r="R12" s="1" t="s">
        <v>4</v>
      </c>
      <c r="S12" s="1" t="s">
        <v>5</v>
      </c>
      <c r="T12" s="1" t="s">
        <v>6</v>
      </c>
    </row>
    <row r="13" spans="1:21" x14ac:dyDescent="0.25">
      <c r="A13" s="8" t="s">
        <v>84</v>
      </c>
      <c r="B13" s="8" t="s">
        <v>52</v>
      </c>
      <c r="C13" s="8">
        <v>36</v>
      </c>
      <c r="D13" s="8">
        <v>167</v>
      </c>
      <c r="E13" s="9">
        <v>6012</v>
      </c>
      <c r="F13" s="8">
        <v>36</v>
      </c>
      <c r="G13" s="9">
        <v>6012</v>
      </c>
      <c r="H13" s="8">
        <v>0</v>
      </c>
      <c r="I13" s="8">
        <v>0</v>
      </c>
      <c r="J13" s="8">
        <v>0</v>
      </c>
      <c r="K13" s="8">
        <v>0</v>
      </c>
      <c r="L13" s="8">
        <v>0</v>
      </c>
      <c r="M13" s="8">
        <v>0</v>
      </c>
      <c r="O13" s="1" t="s">
        <v>250</v>
      </c>
      <c r="P13" s="2">
        <v>131390.72</v>
      </c>
      <c r="R13" s="2">
        <v>725171.17</v>
      </c>
      <c r="S13" s="2">
        <v>755140.22</v>
      </c>
      <c r="T13" s="2">
        <v>40863</v>
      </c>
    </row>
    <row r="14" spans="1:21" x14ac:dyDescent="0.25">
      <c r="A14" s="8" t="s">
        <v>85</v>
      </c>
      <c r="B14" s="8" t="s">
        <v>45</v>
      </c>
      <c r="C14" s="8">
        <v>50</v>
      </c>
      <c r="D14" s="8">
        <v>285</v>
      </c>
      <c r="E14" s="9">
        <v>14250</v>
      </c>
      <c r="F14" s="8">
        <v>30</v>
      </c>
      <c r="G14" s="9">
        <v>8550</v>
      </c>
      <c r="H14" s="8">
        <v>10</v>
      </c>
      <c r="I14" s="9">
        <v>2850</v>
      </c>
      <c r="J14" s="8">
        <v>10</v>
      </c>
      <c r="K14" s="9">
        <v>2850</v>
      </c>
      <c r="L14" s="8">
        <v>0</v>
      </c>
      <c r="M14" s="8">
        <v>0</v>
      </c>
      <c r="R14" s="1">
        <v>0</v>
      </c>
      <c r="S14" s="1">
        <v>0</v>
      </c>
      <c r="T14" s="1">
        <v>0</v>
      </c>
    </row>
    <row r="15" spans="1:21" x14ac:dyDescent="0.25">
      <c r="A15" s="8" t="s">
        <v>133</v>
      </c>
      <c r="B15" s="8" t="s">
        <v>86</v>
      </c>
      <c r="C15" s="8">
        <v>10</v>
      </c>
      <c r="D15" s="9">
        <v>1700</v>
      </c>
      <c r="E15" s="9">
        <v>17000</v>
      </c>
      <c r="F15" s="8">
        <v>10</v>
      </c>
      <c r="G15" s="9">
        <v>17000</v>
      </c>
      <c r="H15" s="8">
        <v>0</v>
      </c>
      <c r="I15" s="8">
        <v>0</v>
      </c>
      <c r="J15" s="8">
        <v>0</v>
      </c>
      <c r="K15" s="8">
        <v>0</v>
      </c>
      <c r="L15" s="8">
        <v>0</v>
      </c>
      <c r="M15" s="8">
        <v>0</v>
      </c>
    </row>
    <row r="16" spans="1:21" x14ac:dyDescent="0.25">
      <c r="A16" s="8" t="s">
        <v>134</v>
      </c>
      <c r="B16" s="8" t="s">
        <v>87</v>
      </c>
      <c r="C16" s="8">
        <v>16</v>
      </c>
      <c r="D16" s="8">
        <v>725</v>
      </c>
      <c r="E16" s="9">
        <v>11600</v>
      </c>
      <c r="F16" s="8">
        <v>16</v>
      </c>
      <c r="G16" s="9">
        <v>11600</v>
      </c>
      <c r="H16" s="8">
        <v>0</v>
      </c>
      <c r="I16" s="8">
        <v>0</v>
      </c>
      <c r="J16" s="8">
        <v>0</v>
      </c>
      <c r="K16" s="8">
        <v>0</v>
      </c>
      <c r="L16" s="8">
        <v>0</v>
      </c>
      <c r="M16" s="8">
        <v>0</v>
      </c>
    </row>
    <row r="17" spans="1:13" x14ac:dyDescent="0.25">
      <c r="A17" s="8" t="s">
        <v>135</v>
      </c>
      <c r="B17" s="8" t="s">
        <v>87</v>
      </c>
      <c r="C17" s="8">
        <v>7</v>
      </c>
      <c r="D17" s="9">
        <v>2950</v>
      </c>
      <c r="E17" s="9">
        <v>20650</v>
      </c>
      <c r="F17" s="8">
        <v>7</v>
      </c>
      <c r="G17" s="9">
        <v>20650</v>
      </c>
      <c r="H17" s="8">
        <v>0</v>
      </c>
      <c r="I17" s="8">
        <v>0</v>
      </c>
      <c r="J17" s="8">
        <v>0</v>
      </c>
      <c r="K17" s="8">
        <v>0</v>
      </c>
      <c r="L17" s="8">
        <v>0</v>
      </c>
      <c r="M17" s="8">
        <v>0</v>
      </c>
    </row>
    <row r="18" spans="1:13" x14ac:dyDescent="0.25">
      <c r="A18" s="8" t="s">
        <v>88</v>
      </c>
      <c r="B18" s="8" t="s">
        <v>43</v>
      </c>
      <c r="C18" s="8">
        <v>5</v>
      </c>
      <c r="D18" s="8">
        <v>785</v>
      </c>
      <c r="E18" s="9">
        <v>3925</v>
      </c>
      <c r="F18" s="8">
        <v>5</v>
      </c>
      <c r="G18" s="9">
        <v>3925</v>
      </c>
      <c r="H18" s="8">
        <v>0</v>
      </c>
      <c r="I18" s="8">
        <v>0</v>
      </c>
      <c r="J18" s="8">
        <v>0</v>
      </c>
      <c r="K18" s="8">
        <v>0</v>
      </c>
      <c r="L18" s="8">
        <v>0</v>
      </c>
      <c r="M18" s="8">
        <v>0</v>
      </c>
    </row>
    <row r="19" spans="1:13" x14ac:dyDescent="0.25">
      <c r="A19" s="8" t="s">
        <v>136</v>
      </c>
      <c r="B19" s="8" t="s">
        <v>82</v>
      </c>
      <c r="C19" s="8">
        <v>5</v>
      </c>
      <c r="D19" s="9">
        <v>1050</v>
      </c>
      <c r="E19" s="9">
        <v>5250</v>
      </c>
      <c r="F19" s="8">
        <v>5</v>
      </c>
      <c r="G19" s="9">
        <v>5250</v>
      </c>
      <c r="H19" s="8">
        <v>0</v>
      </c>
      <c r="I19" s="8">
        <v>0</v>
      </c>
      <c r="J19" s="8">
        <v>0</v>
      </c>
      <c r="K19" s="8">
        <v>0</v>
      </c>
      <c r="L19" s="8">
        <v>0</v>
      </c>
      <c r="M19" s="8">
        <v>0</v>
      </c>
    </row>
    <row r="20" spans="1:13" x14ac:dyDescent="0.25">
      <c r="A20" s="8" t="s">
        <v>68</v>
      </c>
      <c r="B20" s="8" t="s">
        <v>43</v>
      </c>
      <c r="C20" s="8">
        <v>10</v>
      </c>
      <c r="D20" s="8">
        <v>72</v>
      </c>
      <c r="E20" s="8">
        <v>720</v>
      </c>
      <c r="F20" s="8">
        <v>0</v>
      </c>
      <c r="G20" s="8">
        <v>0</v>
      </c>
      <c r="H20" s="8">
        <v>10</v>
      </c>
      <c r="I20" s="8">
        <v>720</v>
      </c>
      <c r="J20" s="8">
        <v>0</v>
      </c>
      <c r="K20" s="8">
        <v>0</v>
      </c>
      <c r="L20" s="8">
        <v>0</v>
      </c>
      <c r="M20" s="8">
        <v>0</v>
      </c>
    </row>
    <row r="21" spans="1:13" x14ac:dyDescent="0.25">
      <c r="A21" s="8" t="s">
        <v>137</v>
      </c>
      <c r="B21" s="8" t="s">
        <v>45</v>
      </c>
      <c r="C21" s="8">
        <v>22</v>
      </c>
      <c r="D21" s="8">
        <v>67</v>
      </c>
      <c r="E21" s="9">
        <v>1474</v>
      </c>
      <c r="F21" s="8">
        <v>7</v>
      </c>
      <c r="G21" s="8">
        <v>469</v>
      </c>
      <c r="H21" s="8">
        <v>5</v>
      </c>
      <c r="I21" s="8">
        <v>335</v>
      </c>
      <c r="J21" s="8">
        <v>5</v>
      </c>
      <c r="K21" s="8">
        <v>335</v>
      </c>
      <c r="L21" s="8">
        <v>5</v>
      </c>
      <c r="M21" s="8">
        <v>335</v>
      </c>
    </row>
    <row r="22" spans="1:13" x14ac:dyDescent="0.25">
      <c r="A22" s="8" t="s">
        <v>138</v>
      </c>
      <c r="B22" s="8" t="s">
        <v>43</v>
      </c>
      <c r="C22" s="8">
        <v>19</v>
      </c>
      <c r="D22" s="8">
        <v>67</v>
      </c>
      <c r="E22" s="9">
        <v>1273</v>
      </c>
      <c r="F22" s="8">
        <v>19</v>
      </c>
      <c r="G22" s="9">
        <v>1273</v>
      </c>
      <c r="H22" s="8">
        <v>0</v>
      </c>
      <c r="I22" s="8">
        <v>0</v>
      </c>
      <c r="J22" s="8">
        <v>0</v>
      </c>
      <c r="K22" s="8">
        <v>0</v>
      </c>
      <c r="L22" s="8">
        <v>0</v>
      </c>
      <c r="M22" s="8">
        <v>0</v>
      </c>
    </row>
    <row r="23" spans="1:13" x14ac:dyDescent="0.25">
      <c r="A23" s="8" t="s">
        <v>139</v>
      </c>
      <c r="B23" s="8" t="s">
        <v>43</v>
      </c>
      <c r="C23" s="8">
        <v>88</v>
      </c>
      <c r="D23" s="8">
        <v>78</v>
      </c>
      <c r="E23" s="9">
        <v>6864</v>
      </c>
      <c r="F23" s="8">
        <v>49</v>
      </c>
      <c r="G23" s="9">
        <v>3822</v>
      </c>
      <c r="H23" s="8">
        <v>17</v>
      </c>
      <c r="I23" s="9">
        <v>1326</v>
      </c>
      <c r="J23" s="8">
        <v>22</v>
      </c>
      <c r="K23" s="9">
        <v>1716</v>
      </c>
      <c r="L23" s="8">
        <v>0</v>
      </c>
      <c r="M23" s="8">
        <v>0</v>
      </c>
    </row>
    <row r="24" spans="1:13" x14ac:dyDescent="0.25">
      <c r="A24" s="8" t="s">
        <v>140</v>
      </c>
      <c r="B24" s="8" t="s">
        <v>43</v>
      </c>
      <c r="C24" s="8">
        <v>87</v>
      </c>
      <c r="D24" s="8">
        <v>92</v>
      </c>
      <c r="E24" s="9">
        <v>8004</v>
      </c>
      <c r="F24" s="8">
        <v>58</v>
      </c>
      <c r="G24" s="9">
        <v>5336</v>
      </c>
      <c r="H24" s="8">
        <v>7</v>
      </c>
      <c r="I24" s="8">
        <v>644</v>
      </c>
      <c r="J24" s="8">
        <v>22</v>
      </c>
      <c r="K24" s="9">
        <v>2024</v>
      </c>
      <c r="L24" s="8">
        <v>0</v>
      </c>
      <c r="M24" s="8">
        <v>0</v>
      </c>
    </row>
    <row r="25" spans="1:13" x14ac:dyDescent="0.25">
      <c r="A25" s="8" t="s">
        <v>141</v>
      </c>
      <c r="B25" s="8" t="s">
        <v>43</v>
      </c>
      <c r="C25" s="8">
        <v>69</v>
      </c>
      <c r="D25" s="8">
        <v>116</v>
      </c>
      <c r="E25" s="9">
        <v>8004</v>
      </c>
      <c r="F25" s="8">
        <v>39</v>
      </c>
      <c r="G25" s="9">
        <v>4524</v>
      </c>
      <c r="H25" s="8">
        <v>18</v>
      </c>
      <c r="I25" s="9">
        <v>2088</v>
      </c>
      <c r="J25" s="8">
        <v>12</v>
      </c>
      <c r="K25" s="9">
        <v>1392</v>
      </c>
      <c r="L25" s="8">
        <v>0</v>
      </c>
      <c r="M25" s="8">
        <v>0</v>
      </c>
    </row>
    <row r="26" spans="1:13" x14ac:dyDescent="0.25">
      <c r="A26" s="8" t="s">
        <v>142</v>
      </c>
      <c r="B26" s="8" t="s">
        <v>45</v>
      </c>
      <c r="C26" s="8">
        <v>34</v>
      </c>
      <c r="D26" s="8">
        <v>90</v>
      </c>
      <c r="E26" s="9">
        <v>3060</v>
      </c>
      <c r="F26" s="8">
        <v>34</v>
      </c>
      <c r="G26" s="9">
        <v>3060</v>
      </c>
      <c r="H26" s="8">
        <v>0</v>
      </c>
      <c r="I26" s="8">
        <v>0</v>
      </c>
      <c r="J26" s="8">
        <v>0</v>
      </c>
      <c r="K26" s="8">
        <v>0</v>
      </c>
      <c r="L26" s="8">
        <v>0</v>
      </c>
      <c r="M26" s="8">
        <v>0</v>
      </c>
    </row>
    <row r="27" spans="1:13" x14ac:dyDescent="0.25">
      <c r="A27" s="8" t="s">
        <v>143</v>
      </c>
      <c r="B27" s="8" t="s">
        <v>45</v>
      </c>
      <c r="C27" s="8">
        <v>122</v>
      </c>
      <c r="D27" s="8">
        <v>60</v>
      </c>
      <c r="E27" s="9">
        <v>7320</v>
      </c>
      <c r="F27" s="8">
        <v>81</v>
      </c>
      <c r="G27" s="9">
        <v>4860</v>
      </c>
      <c r="H27" s="8">
        <v>21</v>
      </c>
      <c r="I27" s="9">
        <v>1260</v>
      </c>
      <c r="J27" s="8">
        <v>20</v>
      </c>
      <c r="K27" s="9">
        <v>1200</v>
      </c>
      <c r="L27" s="8">
        <v>0</v>
      </c>
      <c r="M27" s="8">
        <v>0</v>
      </c>
    </row>
    <row r="28" spans="1:13" x14ac:dyDescent="0.25">
      <c r="A28" s="8" t="s">
        <v>144</v>
      </c>
      <c r="B28" s="8" t="s">
        <v>52</v>
      </c>
      <c r="C28" s="8">
        <v>34</v>
      </c>
      <c r="D28" s="8">
        <v>265</v>
      </c>
      <c r="E28" s="9">
        <v>9010</v>
      </c>
      <c r="F28" s="8">
        <v>24</v>
      </c>
      <c r="G28" s="9">
        <v>6360</v>
      </c>
      <c r="H28" s="8">
        <v>0</v>
      </c>
      <c r="I28" s="8">
        <v>0</v>
      </c>
      <c r="J28" s="8">
        <v>10</v>
      </c>
      <c r="K28" s="9">
        <v>2650</v>
      </c>
      <c r="L28" s="8">
        <v>0</v>
      </c>
      <c r="M28" s="8">
        <v>0</v>
      </c>
    </row>
    <row r="29" spans="1:13" x14ac:dyDescent="0.25">
      <c r="A29" s="8" t="s">
        <v>89</v>
      </c>
      <c r="B29" s="8" t="s">
        <v>43</v>
      </c>
      <c r="C29" s="8">
        <v>2</v>
      </c>
      <c r="D29" s="9">
        <v>1000</v>
      </c>
      <c r="E29" s="9">
        <v>2000</v>
      </c>
      <c r="F29" s="8">
        <v>2</v>
      </c>
      <c r="G29" s="9">
        <v>2000</v>
      </c>
      <c r="H29" s="8">
        <v>0</v>
      </c>
      <c r="I29" s="8">
        <v>0</v>
      </c>
      <c r="J29" s="8">
        <v>0</v>
      </c>
      <c r="K29" s="8">
        <v>0</v>
      </c>
      <c r="L29" s="8">
        <v>0</v>
      </c>
      <c r="M29" s="8">
        <v>0</v>
      </c>
    </row>
    <row r="30" spans="1:13" x14ac:dyDescent="0.25">
      <c r="A30" s="8" t="s">
        <v>145</v>
      </c>
      <c r="B30" s="8" t="s">
        <v>45</v>
      </c>
      <c r="C30" s="8">
        <v>473</v>
      </c>
      <c r="D30" s="8">
        <v>40</v>
      </c>
      <c r="E30" s="9">
        <v>18920</v>
      </c>
      <c r="F30" s="8">
        <v>244</v>
      </c>
      <c r="G30" s="9">
        <v>9760</v>
      </c>
      <c r="H30" s="8">
        <v>77</v>
      </c>
      <c r="I30" s="9">
        <v>3080</v>
      </c>
      <c r="J30" s="8">
        <v>137</v>
      </c>
      <c r="K30" s="9">
        <v>5480</v>
      </c>
      <c r="L30" s="8">
        <v>15</v>
      </c>
      <c r="M30" s="8">
        <v>600</v>
      </c>
    </row>
    <row r="31" spans="1:13" x14ac:dyDescent="0.25">
      <c r="A31" s="8" t="s">
        <v>69</v>
      </c>
      <c r="B31" s="8" t="s">
        <v>45</v>
      </c>
      <c r="C31" s="8">
        <v>20</v>
      </c>
      <c r="D31" s="8">
        <v>195</v>
      </c>
      <c r="E31" s="9">
        <v>3900</v>
      </c>
      <c r="F31" s="8">
        <v>0</v>
      </c>
      <c r="G31" s="8">
        <v>0</v>
      </c>
      <c r="H31" s="8">
        <v>10</v>
      </c>
      <c r="I31" s="9">
        <v>1950</v>
      </c>
      <c r="J31" s="8">
        <v>10</v>
      </c>
      <c r="K31" s="9">
        <v>1950</v>
      </c>
      <c r="L31" s="8">
        <v>0</v>
      </c>
      <c r="M31" s="8">
        <v>0</v>
      </c>
    </row>
    <row r="32" spans="1:13" x14ac:dyDescent="0.25">
      <c r="A32" s="8" t="s">
        <v>90</v>
      </c>
      <c r="B32" s="8" t="s">
        <v>45</v>
      </c>
      <c r="C32" s="8">
        <v>219</v>
      </c>
      <c r="D32" s="8">
        <v>175</v>
      </c>
      <c r="E32" s="9">
        <v>38325</v>
      </c>
      <c r="F32" s="8">
        <v>104</v>
      </c>
      <c r="G32" s="9">
        <v>18200</v>
      </c>
      <c r="H32" s="8">
        <v>50</v>
      </c>
      <c r="I32" s="9">
        <v>8750</v>
      </c>
      <c r="J32" s="8">
        <v>65</v>
      </c>
      <c r="K32" s="9">
        <v>11375</v>
      </c>
      <c r="L32" s="8">
        <v>0</v>
      </c>
      <c r="M32" s="8">
        <v>0</v>
      </c>
    </row>
    <row r="33" spans="1:13" x14ac:dyDescent="0.25">
      <c r="A33" s="8" t="s">
        <v>146</v>
      </c>
      <c r="B33" s="8" t="s">
        <v>45</v>
      </c>
      <c r="C33" s="8">
        <v>25</v>
      </c>
      <c r="D33" s="8">
        <v>850</v>
      </c>
      <c r="E33" s="9">
        <v>21250</v>
      </c>
      <c r="F33" s="8">
        <v>20</v>
      </c>
      <c r="G33" s="9">
        <v>17000</v>
      </c>
      <c r="H33" s="8">
        <v>0</v>
      </c>
      <c r="I33" s="8">
        <v>0</v>
      </c>
      <c r="J33" s="8">
        <v>5</v>
      </c>
      <c r="K33" s="9">
        <v>4250</v>
      </c>
      <c r="L33" s="8">
        <v>0</v>
      </c>
      <c r="M33" s="8">
        <v>0</v>
      </c>
    </row>
    <row r="34" spans="1:13" x14ac:dyDescent="0.25">
      <c r="A34" s="8" t="s">
        <v>91</v>
      </c>
      <c r="B34" s="8" t="s">
        <v>45</v>
      </c>
      <c r="C34" s="8">
        <v>35</v>
      </c>
      <c r="D34" s="8">
        <v>120</v>
      </c>
      <c r="E34" s="9">
        <v>4200</v>
      </c>
      <c r="F34" s="8">
        <v>35</v>
      </c>
      <c r="G34" s="9">
        <v>4200</v>
      </c>
      <c r="H34" s="8">
        <v>0</v>
      </c>
      <c r="I34" s="8">
        <v>0</v>
      </c>
      <c r="J34" s="8">
        <v>0</v>
      </c>
      <c r="K34" s="8">
        <v>0</v>
      </c>
      <c r="L34" s="8">
        <v>0</v>
      </c>
      <c r="M34" s="8">
        <v>0</v>
      </c>
    </row>
    <row r="35" spans="1:13" x14ac:dyDescent="0.25">
      <c r="A35" s="8" t="s">
        <v>92</v>
      </c>
      <c r="B35" s="8" t="s">
        <v>45</v>
      </c>
      <c r="C35" s="8">
        <v>11</v>
      </c>
      <c r="D35" s="8">
        <v>453.96</v>
      </c>
      <c r="E35" s="9">
        <v>4993.5600000000004</v>
      </c>
      <c r="F35" s="8">
        <v>11</v>
      </c>
      <c r="G35" s="9">
        <v>4993.5600000000004</v>
      </c>
      <c r="H35" s="8">
        <v>0</v>
      </c>
      <c r="I35" s="8">
        <v>0</v>
      </c>
      <c r="J35" s="8">
        <v>0</v>
      </c>
      <c r="K35" s="8">
        <v>0</v>
      </c>
      <c r="L35" s="8">
        <v>0</v>
      </c>
      <c r="M35" s="8">
        <v>0</v>
      </c>
    </row>
    <row r="36" spans="1:13" x14ac:dyDescent="0.25">
      <c r="A36" s="8" t="s">
        <v>93</v>
      </c>
      <c r="B36" s="8" t="s">
        <v>94</v>
      </c>
      <c r="C36" s="8">
        <v>8</v>
      </c>
      <c r="D36" s="9">
        <v>5950</v>
      </c>
      <c r="E36" s="9">
        <v>47600</v>
      </c>
      <c r="F36" s="8">
        <v>8</v>
      </c>
      <c r="G36" s="9">
        <v>47600</v>
      </c>
      <c r="H36" s="8">
        <v>0</v>
      </c>
      <c r="I36" s="8">
        <v>0</v>
      </c>
      <c r="J36" s="8">
        <v>0</v>
      </c>
      <c r="K36" s="8">
        <v>0</v>
      </c>
      <c r="L36" s="8">
        <v>0</v>
      </c>
      <c r="M36" s="8">
        <v>0</v>
      </c>
    </row>
    <row r="37" spans="1:13" x14ac:dyDescent="0.25">
      <c r="A37" s="8" t="s">
        <v>147</v>
      </c>
      <c r="B37" s="8" t="s">
        <v>95</v>
      </c>
      <c r="C37" s="8">
        <v>96</v>
      </c>
      <c r="D37" s="8">
        <v>150</v>
      </c>
      <c r="E37" s="9">
        <v>14400</v>
      </c>
      <c r="F37" s="8">
        <v>52</v>
      </c>
      <c r="G37" s="9">
        <v>7800</v>
      </c>
      <c r="H37" s="8">
        <v>27</v>
      </c>
      <c r="I37" s="9">
        <v>4050</v>
      </c>
      <c r="J37" s="8">
        <v>15</v>
      </c>
      <c r="K37" s="9">
        <v>2250</v>
      </c>
      <c r="L37" s="8">
        <v>2</v>
      </c>
      <c r="M37" s="8">
        <v>300</v>
      </c>
    </row>
    <row r="38" spans="1:13" x14ac:dyDescent="0.25">
      <c r="A38" s="8" t="s">
        <v>148</v>
      </c>
      <c r="B38" s="8" t="s">
        <v>95</v>
      </c>
      <c r="C38" s="8">
        <v>18</v>
      </c>
      <c r="D38" s="8">
        <v>145</v>
      </c>
      <c r="E38" s="9">
        <v>2610</v>
      </c>
      <c r="F38" s="8">
        <v>18</v>
      </c>
      <c r="G38" s="9">
        <v>2610</v>
      </c>
      <c r="H38" s="8">
        <v>0</v>
      </c>
      <c r="I38" s="8">
        <v>0</v>
      </c>
      <c r="J38" s="8">
        <v>0</v>
      </c>
      <c r="K38" s="8">
        <v>0</v>
      </c>
      <c r="L38" s="8">
        <v>0</v>
      </c>
      <c r="M38" s="8">
        <v>0</v>
      </c>
    </row>
    <row r="39" spans="1:13" x14ac:dyDescent="0.25">
      <c r="A39" s="8" t="s">
        <v>149</v>
      </c>
      <c r="B39" s="8" t="s">
        <v>45</v>
      </c>
      <c r="C39" s="8">
        <v>14</v>
      </c>
      <c r="D39" s="8">
        <v>95</v>
      </c>
      <c r="E39" s="9">
        <v>1330</v>
      </c>
      <c r="F39" s="8">
        <v>14</v>
      </c>
      <c r="G39" s="9">
        <v>1330</v>
      </c>
      <c r="H39" s="8">
        <v>0</v>
      </c>
      <c r="I39" s="8">
        <v>0</v>
      </c>
      <c r="J39" s="8">
        <v>0</v>
      </c>
      <c r="K39" s="8">
        <v>0</v>
      </c>
      <c r="L39" s="8">
        <v>0</v>
      </c>
      <c r="M39" s="8">
        <v>0</v>
      </c>
    </row>
    <row r="40" spans="1:13" x14ac:dyDescent="0.25">
      <c r="A40" s="8" t="s">
        <v>150</v>
      </c>
      <c r="B40" s="8" t="s">
        <v>43</v>
      </c>
      <c r="C40" s="8">
        <v>24</v>
      </c>
      <c r="D40" s="9">
        <v>1975</v>
      </c>
      <c r="E40" s="9">
        <v>47400</v>
      </c>
      <c r="F40" s="8">
        <v>23</v>
      </c>
      <c r="G40" s="9">
        <v>45425</v>
      </c>
      <c r="H40" s="8">
        <v>0</v>
      </c>
      <c r="I40" s="8">
        <v>0</v>
      </c>
      <c r="J40" s="8">
        <v>1</v>
      </c>
      <c r="K40" s="9">
        <v>1975</v>
      </c>
      <c r="L40" s="8">
        <v>0</v>
      </c>
      <c r="M40" s="8">
        <v>0</v>
      </c>
    </row>
    <row r="41" spans="1:13" x14ac:dyDescent="0.25">
      <c r="A41" s="8" t="s">
        <v>151</v>
      </c>
      <c r="B41" s="8" t="s">
        <v>43</v>
      </c>
      <c r="C41" s="8">
        <v>30</v>
      </c>
      <c r="D41" s="9">
        <v>1883</v>
      </c>
      <c r="E41" s="9">
        <v>56490</v>
      </c>
      <c r="F41" s="8">
        <v>20</v>
      </c>
      <c r="G41" s="9">
        <v>37660</v>
      </c>
      <c r="H41" s="8">
        <v>10</v>
      </c>
      <c r="I41" s="9">
        <v>18830</v>
      </c>
      <c r="J41" s="8">
        <v>0</v>
      </c>
      <c r="K41" s="8">
        <v>0</v>
      </c>
      <c r="L41" s="8">
        <v>0</v>
      </c>
      <c r="M41" s="8">
        <v>0</v>
      </c>
    </row>
    <row r="42" spans="1:13" x14ac:dyDescent="0.25">
      <c r="A42" s="8" t="s">
        <v>152</v>
      </c>
      <c r="B42" s="8" t="s">
        <v>45</v>
      </c>
      <c r="C42" s="8">
        <v>9</v>
      </c>
      <c r="D42" s="8">
        <v>68</v>
      </c>
      <c r="E42" s="8">
        <v>612</v>
      </c>
      <c r="F42" s="8">
        <v>9</v>
      </c>
      <c r="G42" s="8">
        <v>612</v>
      </c>
      <c r="H42" s="8">
        <v>0</v>
      </c>
      <c r="I42" s="8">
        <v>0</v>
      </c>
      <c r="J42" s="8">
        <v>0</v>
      </c>
      <c r="K42" s="8">
        <v>0</v>
      </c>
      <c r="L42" s="8">
        <v>0</v>
      </c>
      <c r="M42" s="8">
        <v>0</v>
      </c>
    </row>
    <row r="43" spans="1:13" x14ac:dyDescent="0.25">
      <c r="A43" s="8" t="s">
        <v>153</v>
      </c>
      <c r="B43" s="8" t="s">
        <v>43</v>
      </c>
      <c r="C43" s="8">
        <v>2</v>
      </c>
      <c r="D43" s="8">
        <v>438</v>
      </c>
      <c r="E43" s="8">
        <v>876</v>
      </c>
      <c r="F43" s="8">
        <v>2</v>
      </c>
      <c r="G43" s="8">
        <v>876</v>
      </c>
      <c r="H43" s="8">
        <v>0</v>
      </c>
      <c r="I43" s="8">
        <v>0</v>
      </c>
      <c r="J43" s="8">
        <v>0</v>
      </c>
      <c r="K43" s="8">
        <v>0</v>
      </c>
      <c r="L43" s="8">
        <v>0</v>
      </c>
      <c r="M43" s="8">
        <v>0</v>
      </c>
    </row>
    <row r="44" spans="1:13" x14ac:dyDescent="0.25">
      <c r="A44" s="8" t="s">
        <v>96</v>
      </c>
      <c r="B44" s="8" t="s">
        <v>43</v>
      </c>
      <c r="C44" s="8">
        <v>5</v>
      </c>
      <c r="D44" s="8">
        <v>438</v>
      </c>
      <c r="E44" s="9">
        <v>2190</v>
      </c>
      <c r="F44" s="8">
        <v>5</v>
      </c>
      <c r="G44" s="9">
        <v>2190</v>
      </c>
      <c r="H44" s="8">
        <v>0</v>
      </c>
      <c r="I44" s="8">
        <v>0</v>
      </c>
      <c r="J44" s="8">
        <v>0</v>
      </c>
      <c r="K44" s="8">
        <v>0</v>
      </c>
      <c r="L44" s="8">
        <v>0</v>
      </c>
      <c r="M44" s="8">
        <v>0</v>
      </c>
    </row>
    <row r="45" spans="1:13" x14ac:dyDescent="0.25">
      <c r="A45" s="8" t="s">
        <v>154</v>
      </c>
      <c r="B45" s="8" t="s">
        <v>43</v>
      </c>
      <c r="C45" s="8">
        <v>4</v>
      </c>
      <c r="D45" s="8">
        <v>438</v>
      </c>
      <c r="E45" s="9">
        <v>1752</v>
      </c>
      <c r="F45" s="8">
        <v>4</v>
      </c>
      <c r="G45" s="9">
        <v>1752</v>
      </c>
      <c r="H45" s="8">
        <v>0</v>
      </c>
      <c r="I45" s="8">
        <v>0</v>
      </c>
      <c r="J45" s="8">
        <v>0</v>
      </c>
      <c r="K45" s="8">
        <v>0</v>
      </c>
      <c r="L45" s="8">
        <v>0</v>
      </c>
      <c r="M45" s="8">
        <v>0</v>
      </c>
    </row>
    <row r="46" spans="1:13" x14ac:dyDescent="0.25">
      <c r="A46" s="8" t="s">
        <v>155</v>
      </c>
      <c r="B46" s="8" t="s">
        <v>45</v>
      </c>
      <c r="C46" s="8">
        <v>43</v>
      </c>
      <c r="D46" s="8">
        <v>125</v>
      </c>
      <c r="E46" s="9">
        <v>5375</v>
      </c>
      <c r="F46" s="8">
        <v>28</v>
      </c>
      <c r="G46" s="9">
        <v>3500</v>
      </c>
      <c r="H46" s="8">
        <v>0</v>
      </c>
      <c r="I46" s="8">
        <v>0</v>
      </c>
      <c r="J46" s="8">
        <v>15</v>
      </c>
      <c r="K46" s="9">
        <v>1875</v>
      </c>
      <c r="L46" s="8">
        <v>0</v>
      </c>
      <c r="M46" s="8">
        <v>0</v>
      </c>
    </row>
    <row r="47" spans="1:13" x14ac:dyDescent="0.25">
      <c r="A47" s="8" t="s">
        <v>70</v>
      </c>
      <c r="B47" s="8" t="s">
        <v>45</v>
      </c>
      <c r="C47" s="8">
        <v>16</v>
      </c>
      <c r="D47" s="8">
        <v>25</v>
      </c>
      <c r="E47" s="8">
        <v>400</v>
      </c>
      <c r="F47" s="8">
        <v>16</v>
      </c>
      <c r="G47" s="8">
        <v>400</v>
      </c>
      <c r="H47" s="8">
        <v>0</v>
      </c>
      <c r="I47" s="8">
        <v>0</v>
      </c>
      <c r="J47" s="8">
        <v>0</v>
      </c>
      <c r="K47" s="8">
        <v>0</v>
      </c>
      <c r="L47" s="8">
        <v>0</v>
      </c>
      <c r="M47" s="8">
        <v>0</v>
      </c>
    </row>
    <row r="48" spans="1:13" x14ac:dyDescent="0.25">
      <c r="A48" s="8" t="s">
        <v>97</v>
      </c>
      <c r="B48" s="8" t="s">
        <v>45</v>
      </c>
      <c r="C48" s="8">
        <v>8</v>
      </c>
      <c r="D48" s="9">
        <v>2598.84</v>
      </c>
      <c r="E48" s="9">
        <v>20790.72</v>
      </c>
      <c r="F48" s="8">
        <v>8</v>
      </c>
      <c r="G48" s="9">
        <v>20790.72</v>
      </c>
      <c r="H48" s="8">
        <v>0</v>
      </c>
      <c r="I48" s="8">
        <v>0</v>
      </c>
      <c r="J48" s="8">
        <v>0</v>
      </c>
      <c r="K48" s="8">
        <v>0</v>
      </c>
      <c r="L48" s="8">
        <v>0</v>
      </c>
      <c r="M48" s="8">
        <v>0</v>
      </c>
    </row>
    <row r="49" spans="1:13" x14ac:dyDescent="0.25">
      <c r="A49" s="8" t="s">
        <v>98</v>
      </c>
      <c r="B49" s="8" t="s">
        <v>43</v>
      </c>
      <c r="C49" s="8">
        <v>4</v>
      </c>
      <c r="D49" s="8">
        <v>120</v>
      </c>
      <c r="E49" s="8">
        <v>480</v>
      </c>
      <c r="F49" s="8">
        <v>4</v>
      </c>
      <c r="G49" s="8">
        <v>480</v>
      </c>
      <c r="H49" s="8">
        <v>0</v>
      </c>
      <c r="I49" s="8">
        <v>0</v>
      </c>
      <c r="J49" s="8">
        <v>0</v>
      </c>
      <c r="K49" s="8">
        <v>0</v>
      </c>
      <c r="L49" s="8">
        <v>0</v>
      </c>
      <c r="M49" s="8">
        <v>0</v>
      </c>
    </row>
    <row r="50" spans="1:13" x14ac:dyDescent="0.25">
      <c r="A50" s="8" t="s">
        <v>156</v>
      </c>
      <c r="B50" s="8" t="s">
        <v>43</v>
      </c>
      <c r="C50" s="8">
        <v>22</v>
      </c>
      <c r="D50" s="8">
        <v>107</v>
      </c>
      <c r="E50" s="9">
        <v>2354</v>
      </c>
      <c r="F50" s="8">
        <v>22</v>
      </c>
      <c r="G50" s="9">
        <v>2354</v>
      </c>
      <c r="H50" s="8">
        <v>0</v>
      </c>
      <c r="I50" s="8">
        <v>0</v>
      </c>
      <c r="J50" s="8">
        <v>0</v>
      </c>
      <c r="K50" s="8">
        <v>0</v>
      </c>
      <c r="L50" s="8">
        <v>0</v>
      </c>
      <c r="M50" s="8">
        <v>0</v>
      </c>
    </row>
    <row r="51" spans="1:13" x14ac:dyDescent="0.25">
      <c r="A51" s="8" t="s">
        <v>157</v>
      </c>
      <c r="B51" s="8" t="s">
        <v>43</v>
      </c>
      <c r="C51" s="8">
        <v>195</v>
      </c>
      <c r="D51" s="8">
        <v>55</v>
      </c>
      <c r="E51" s="9">
        <v>10725</v>
      </c>
      <c r="F51" s="8">
        <v>98</v>
      </c>
      <c r="G51" s="9">
        <v>5390</v>
      </c>
      <c r="H51" s="8">
        <v>42</v>
      </c>
      <c r="I51" s="9">
        <v>2310</v>
      </c>
      <c r="J51" s="8">
        <v>55</v>
      </c>
      <c r="K51" s="9">
        <v>3025</v>
      </c>
      <c r="L51" s="8">
        <v>0</v>
      </c>
      <c r="M51" s="8">
        <v>0</v>
      </c>
    </row>
    <row r="52" spans="1:13" x14ac:dyDescent="0.25">
      <c r="A52" s="8" t="s">
        <v>158</v>
      </c>
      <c r="B52" s="8" t="s">
        <v>45</v>
      </c>
      <c r="C52" s="8">
        <v>7</v>
      </c>
      <c r="D52" s="8">
        <v>215</v>
      </c>
      <c r="E52" s="9">
        <v>1505</v>
      </c>
      <c r="F52" s="8">
        <v>7</v>
      </c>
      <c r="G52" s="9">
        <v>1505</v>
      </c>
      <c r="H52" s="8">
        <v>0</v>
      </c>
      <c r="I52" s="8">
        <v>0</v>
      </c>
      <c r="J52" s="8">
        <v>0</v>
      </c>
      <c r="K52" s="8">
        <v>0</v>
      </c>
      <c r="L52" s="8">
        <v>0</v>
      </c>
      <c r="M52" s="8">
        <v>0</v>
      </c>
    </row>
    <row r="53" spans="1:13" x14ac:dyDescent="0.25">
      <c r="A53" s="8" t="s">
        <v>159</v>
      </c>
      <c r="B53" s="8" t="s">
        <v>45</v>
      </c>
      <c r="C53" s="8">
        <v>6</v>
      </c>
      <c r="D53" s="9">
        <v>1850</v>
      </c>
      <c r="E53" s="9">
        <v>11100</v>
      </c>
      <c r="F53" s="8">
        <v>6</v>
      </c>
      <c r="G53" s="9">
        <v>11100</v>
      </c>
      <c r="H53" s="8">
        <v>0</v>
      </c>
      <c r="I53" s="8">
        <v>0</v>
      </c>
      <c r="J53" s="8">
        <v>0</v>
      </c>
      <c r="K53" s="8">
        <v>0</v>
      </c>
      <c r="L53" s="8">
        <v>0</v>
      </c>
      <c r="M53" s="8">
        <v>0</v>
      </c>
    </row>
    <row r="54" spans="1:13" x14ac:dyDescent="0.25">
      <c r="A54" s="8" t="s">
        <v>99</v>
      </c>
      <c r="B54" s="8" t="s">
        <v>45</v>
      </c>
      <c r="C54" s="8">
        <v>54</v>
      </c>
      <c r="D54" s="8">
        <v>675</v>
      </c>
      <c r="E54" s="9">
        <v>36450</v>
      </c>
      <c r="F54" s="8">
        <v>32</v>
      </c>
      <c r="G54" s="9">
        <v>21600</v>
      </c>
      <c r="H54" s="8">
        <v>11</v>
      </c>
      <c r="I54" s="9">
        <v>7425</v>
      </c>
      <c r="J54" s="8">
        <v>11</v>
      </c>
      <c r="K54" s="9">
        <v>7425</v>
      </c>
      <c r="L54" s="8">
        <v>0</v>
      </c>
      <c r="M54" s="8">
        <v>0</v>
      </c>
    </row>
    <row r="55" spans="1:13" x14ac:dyDescent="0.25">
      <c r="A55" s="8" t="s">
        <v>160</v>
      </c>
      <c r="B55" s="8" t="s">
        <v>45</v>
      </c>
      <c r="C55" s="8">
        <v>58</v>
      </c>
      <c r="D55" s="8">
        <v>880</v>
      </c>
      <c r="E55" s="9">
        <v>51040</v>
      </c>
      <c r="F55" s="8">
        <v>58</v>
      </c>
      <c r="G55" s="9">
        <v>51040</v>
      </c>
      <c r="H55" s="8">
        <v>0</v>
      </c>
      <c r="I55" s="8">
        <v>0</v>
      </c>
      <c r="J55" s="8">
        <v>0</v>
      </c>
      <c r="K55" s="8">
        <v>0</v>
      </c>
      <c r="L55" s="8">
        <v>0</v>
      </c>
      <c r="M55" s="8">
        <v>0</v>
      </c>
    </row>
    <row r="56" spans="1:13" x14ac:dyDescent="0.25">
      <c r="A56" s="8" t="s">
        <v>161</v>
      </c>
      <c r="B56" s="8" t="s">
        <v>45</v>
      </c>
      <c r="C56" s="8">
        <v>52</v>
      </c>
      <c r="D56" s="8">
        <v>20</v>
      </c>
      <c r="E56" s="9">
        <v>1040</v>
      </c>
      <c r="F56" s="8">
        <v>32</v>
      </c>
      <c r="G56" s="8">
        <v>640</v>
      </c>
      <c r="H56" s="8">
        <v>0</v>
      </c>
      <c r="I56" s="8">
        <v>0</v>
      </c>
      <c r="J56" s="8">
        <v>20</v>
      </c>
      <c r="K56" s="8">
        <v>400</v>
      </c>
      <c r="L56" s="8">
        <v>0</v>
      </c>
      <c r="M56" s="8">
        <v>0</v>
      </c>
    </row>
    <row r="57" spans="1:13" x14ac:dyDescent="0.25">
      <c r="A57" s="8" t="s">
        <v>162</v>
      </c>
      <c r="B57" s="8" t="s">
        <v>82</v>
      </c>
      <c r="C57" s="8">
        <v>45</v>
      </c>
      <c r="D57" s="9">
        <v>1800</v>
      </c>
      <c r="E57" s="9">
        <v>81000</v>
      </c>
      <c r="F57" s="8">
        <v>23</v>
      </c>
      <c r="G57" s="9">
        <v>41400</v>
      </c>
      <c r="H57" s="8">
        <v>22</v>
      </c>
      <c r="I57" s="9">
        <v>39600</v>
      </c>
      <c r="J57" s="8">
        <v>0</v>
      </c>
      <c r="K57" s="8">
        <v>0</v>
      </c>
      <c r="L57" s="8">
        <v>0</v>
      </c>
      <c r="M57" s="8">
        <v>0</v>
      </c>
    </row>
    <row r="58" spans="1:13" x14ac:dyDescent="0.25">
      <c r="A58" s="8" t="s">
        <v>163</v>
      </c>
      <c r="B58" s="8" t="s">
        <v>100</v>
      </c>
      <c r="C58" s="8">
        <v>30</v>
      </c>
      <c r="D58" s="8">
        <v>240</v>
      </c>
      <c r="E58" s="9">
        <v>7200</v>
      </c>
      <c r="F58" s="8">
        <v>25</v>
      </c>
      <c r="G58" s="9">
        <v>6000</v>
      </c>
      <c r="H58" s="8">
        <v>0</v>
      </c>
      <c r="I58" s="8">
        <v>0</v>
      </c>
      <c r="J58" s="8">
        <v>5</v>
      </c>
      <c r="K58" s="9">
        <v>1200</v>
      </c>
      <c r="L58" s="8">
        <v>0</v>
      </c>
      <c r="M58" s="8">
        <v>0</v>
      </c>
    </row>
    <row r="59" spans="1:13" x14ac:dyDescent="0.25">
      <c r="A59" s="8" t="s">
        <v>164</v>
      </c>
      <c r="B59" s="8" t="s">
        <v>82</v>
      </c>
      <c r="C59" s="8">
        <v>10</v>
      </c>
      <c r="D59" s="8">
        <v>270.39999999999998</v>
      </c>
      <c r="E59" s="9">
        <v>2704</v>
      </c>
      <c r="F59" s="8">
        <v>10</v>
      </c>
      <c r="G59" s="9">
        <v>2704</v>
      </c>
      <c r="H59" s="8">
        <v>0</v>
      </c>
      <c r="I59" s="8">
        <v>0</v>
      </c>
      <c r="J59" s="8">
        <v>0</v>
      </c>
      <c r="K59" s="8">
        <v>0</v>
      </c>
      <c r="L59" s="8">
        <v>0</v>
      </c>
      <c r="M59" s="8">
        <v>0</v>
      </c>
    </row>
    <row r="60" spans="1:13" x14ac:dyDescent="0.25">
      <c r="A60" s="8" t="s">
        <v>165</v>
      </c>
      <c r="B60" s="8" t="s">
        <v>82</v>
      </c>
      <c r="C60" s="8">
        <v>48</v>
      </c>
      <c r="D60" s="8">
        <v>311.88</v>
      </c>
      <c r="E60" s="9">
        <v>14970.24</v>
      </c>
      <c r="F60" s="8">
        <v>17</v>
      </c>
      <c r="G60" s="9">
        <v>5301.96</v>
      </c>
      <c r="H60" s="8">
        <v>10</v>
      </c>
      <c r="I60" s="9">
        <v>3118.8</v>
      </c>
      <c r="J60" s="8">
        <v>21</v>
      </c>
      <c r="K60" s="9">
        <v>6549.48</v>
      </c>
      <c r="L60" s="8">
        <v>0</v>
      </c>
      <c r="M60" s="8">
        <v>0</v>
      </c>
    </row>
    <row r="61" spans="1:13" x14ac:dyDescent="0.25">
      <c r="A61" s="8" t="s">
        <v>166</v>
      </c>
      <c r="B61" s="8" t="s">
        <v>44</v>
      </c>
      <c r="C61" s="8">
        <v>51</v>
      </c>
      <c r="D61" s="8">
        <v>171.43</v>
      </c>
      <c r="E61" s="9">
        <v>8742.93</v>
      </c>
      <c r="F61" s="8">
        <v>26</v>
      </c>
      <c r="G61" s="9">
        <v>4457.18</v>
      </c>
      <c r="H61" s="8">
        <v>25</v>
      </c>
      <c r="I61" s="9">
        <v>4285.75</v>
      </c>
      <c r="J61" s="8">
        <v>0</v>
      </c>
      <c r="K61" s="8">
        <v>0</v>
      </c>
      <c r="L61" s="8">
        <v>0</v>
      </c>
      <c r="M61" s="8">
        <v>0</v>
      </c>
    </row>
    <row r="62" spans="1:13" x14ac:dyDescent="0.25">
      <c r="A62" s="8" t="s">
        <v>167</v>
      </c>
      <c r="B62" s="8" t="s">
        <v>44</v>
      </c>
      <c r="C62" s="8">
        <v>55</v>
      </c>
      <c r="D62" s="8">
        <v>243.24</v>
      </c>
      <c r="E62" s="9">
        <v>13378.2</v>
      </c>
      <c r="F62" s="8">
        <v>22</v>
      </c>
      <c r="G62" s="9">
        <v>5351.28</v>
      </c>
      <c r="H62" s="8">
        <v>20</v>
      </c>
      <c r="I62" s="9">
        <v>4864.8</v>
      </c>
      <c r="J62" s="8">
        <v>13</v>
      </c>
      <c r="K62" s="9">
        <v>3162.12</v>
      </c>
      <c r="L62" s="8">
        <v>0</v>
      </c>
      <c r="M62" s="8">
        <v>0</v>
      </c>
    </row>
    <row r="63" spans="1:13" x14ac:dyDescent="0.25">
      <c r="A63" s="8" t="s">
        <v>168</v>
      </c>
      <c r="B63" s="8" t="s">
        <v>43</v>
      </c>
      <c r="C63" s="8">
        <v>20</v>
      </c>
      <c r="D63" s="8">
        <v>900</v>
      </c>
      <c r="E63" s="9">
        <v>18000</v>
      </c>
      <c r="F63" s="8">
        <v>20</v>
      </c>
      <c r="G63" s="9">
        <v>18000</v>
      </c>
      <c r="H63" s="8">
        <v>0</v>
      </c>
      <c r="I63" s="8">
        <v>0</v>
      </c>
      <c r="J63" s="8">
        <v>0</v>
      </c>
      <c r="K63" s="8">
        <v>0</v>
      </c>
      <c r="L63" s="8">
        <v>0</v>
      </c>
      <c r="M63" s="8">
        <v>0</v>
      </c>
    </row>
    <row r="64" spans="1:13" x14ac:dyDescent="0.25">
      <c r="A64" s="8" t="s">
        <v>169</v>
      </c>
      <c r="B64" s="8" t="s">
        <v>82</v>
      </c>
      <c r="C64" s="8">
        <v>47</v>
      </c>
      <c r="D64" s="8">
        <v>700</v>
      </c>
      <c r="E64" s="9">
        <v>32900</v>
      </c>
      <c r="F64" s="8">
        <v>34</v>
      </c>
      <c r="G64" s="9">
        <v>23800</v>
      </c>
      <c r="H64" s="8">
        <v>1</v>
      </c>
      <c r="I64" s="8">
        <v>700</v>
      </c>
      <c r="J64" s="8">
        <v>12</v>
      </c>
      <c r="K64" s="9">
        <v>8400</v>
      </c>
      <c r="L64" s="8">
        <v>0</v>
      </c>
      <c r="M64" s="8">
        <v>0</v>
      </c>
    </row>
    <row r="65" spans="1:13" x14ac:dyDescent="0.25">
      <c r="A65" s="8" t="s">
        <v>170</v>
      </c>
      <c r="B65" s="8" t="s">
        <v>82</v>
      </c>
      <c r="C65" s="8">
        <v>4</v>
      </c>
      <c r="D65" s="8">
        <v>600</v>
      </c>
      <c r="E65" s="9">
        <v>2400</v>
      </c>
      <c r="F65" s="8">
        <v>3</v>
      </c>
      <c r="G65" s="9">
        <v>1800</v>
      </c>
      <c r="H65" s="8">
        <v>0</v>
      </c>
      <c r="I65" s="8">
        <v>0</v>
      </c>
      <c r="J65" s="8">
        <v>1</v>
      </c>
      <c r="K65" s="8">
        <v>600</v>
      </c>
      <c r="L65" s="8">
        <v>0</v>
      </c>
      <c r="M65" s="8">
        <v>0</v>
      </c>
    </row>
    <row r="66" spans="1:13" x14ac:dyDescent="0.25">
      <c r="A66" s="8" t="s">
        <v>101</v>
      </c>
      <c r="B66" s="8" t="s">
        <v>102</v>
      </c>
      <c r="C66" s="8">
        <v>8</v>
      </c>
      <c r="D66" s="9">
        <v>1170</v>
      </c>
      <c r="E66" s="9">
        <v>9360</v>
      </c>
      <c r="F66" s="8">
        <v>8</v>
      </c>
      <c r="G66" s="9">
        <v>9360</v>
      </c>
      <c r="H66" s="8">
        <v>0</v>
      </c>
      <c r="I66" s="8">
        <v>0</v>
      </c>
      <c r="J66" s="8">
        <v>0</v>
      </c>
      <c r="K66" s="8">
        <v>0</v>
      </c>
      <c r="L66" s="8">
        <v>0</v>
      </c>
      <c r="M66" s="8">
        <v>0</v>
      </c>
    </row>
    <row r="67" spans="1:13" x14ac:dyDescent="0.25">
      <c r="A67" s="8" t="s">
        <v>103</v>
      </c>
      <c r="B67" s="8" t="s">
        <v>95</v>
      </c>
      <c r="C67" s="8">
        <v>15</v>
      </c>
      <c r="D67" s="8">
        <v>323</v>
      </c>
      <c r="E67" s="9">
        <v>4845</v>
      </c>
      <c r="F67" s="8">
        <v>8</v>
      </c>
      <c r="G67" s="9">
        <v>2584</v>
      </c>
      <c r="H67" s="8">
        <v>7</v>
      </c>
      <c r="I67" s="9">
        <v>2261</v>
      </c>
      <c r="J67" s="8">
        <v>0</v>
      </c>
      <c r="K67" s="8">
        <v>0</v>
      </c>
      <c r="L67" s="8">
        <v>0</v>
      </c>
      <c r="M67" s="8">
        <v>0</v>
      </c>
    </row>
    <row r="68" spans="1:13" x14ac:dyDescent="0.25">
      <c r="A68" s="8" t="s">
        <v>171</v>
      </c>
      <c r="B68" s="8" t="s">
        <v>87</v>
      </c>
      <c r="C68" s="8">
        <v>12</v>
      </c>
      <c r="D68" s="8">
        <v>295</v>
      </c>
      <c r="E68" s="9">
        <v>3540</v>
      </c>
      <c r="F68" s="8">
        <v>12</v>
      </c>
      <c r="G68" s="9">
        <v>3540</v>
      </c>
      <c r="H68" s="8">
        <v>0</v>
      </c>
      <c r="I68" s="8">
        <v>0</v>
      </c>
      <c r="J68" s="8">
        <v>0</v>
      </c>
      <c r="K68" s="8">
        <v>0</v>
      </c>
      <c r="L68" s="8">
        <v>0</v>
      </c>
      <c r="M68" s="8">
        <v>0</v>
      </c>
    </row>
    <row r="69" spans="1:13" x14ac:dyDescent="0.25">
      <c r="A69" s="8" t="s">
        <v>172</v>
      </c>
      <c r="B69" s="8" t="s">
        <v>104</v>
      </c>
      <c r="C69" s="8">
        <v>15</v>
      </c>
      <c r="D69" s="8">
        <v>78</v>
      </c>
      <c r="E69" s="9">
        <v>1170</v>
      </c>
      <c r="F69" s="8">
        <v>10</v>
      </c>
      <c r="G69" s="8">
        <v>780</v>
      </c>
      <c r="H69" s="8">
        <v>5</v>
      </c>
      <c r="I69" s="8">
        <v>390</v>
      </c>
      <c r="J69" s="8">
        <v>0</v>
      </c>
      <c r="K69" s="8">
        <v>0</v>
      </c>
      <c r="L69" s="8">
        <v>0</v>
      </c>
      <c r="M69" s="8">
        <v>0</v>
      </c>
    </row>
    <row r="70" spans="1:13" x14ac:dyDescent="0.25">
      <c r="A70" s="8" t="s">
        <v>173</v>
      </c>
      <c r="B70" s="8" t="s">
        <v>104</v>
      </c>
      <c r="C70" s="8">
        <v>54</v>
      </c>
      <c r="D70" s="8">
        <v>95</v>
      </c>
      <c r="E70" s="9">
        <v>5130</v>
      </c>
      <c r="F70" s="8">
        <v>28</v>
      </c>
      <c r="G70" s="9">
        <v>2660</v>
      </c>
      <c r="H70" s="8">
        <v>0</v>
      </c>
      <c r="I70" s="8">
        <v>0</v>
      </c>
      <c r="J70" s="8">
        <v>26</v>
      </c>
      <c r="K70" s="9">
        <v>2470</v>
      </c>
      <c r="L70" s="8">
        <v>0</v>
      </c>
      <c r="M70" s="8">
        <v>0</v>
      </c>
    </row>
    <row r="71" spans="1:13" x14ac:dyDescent="0.25">
      <c r="A71" s="8" t="s">
        <v>174</v>
      </c>
      <c r="B71" s="8" t="s">
        <v>104</v>
      </c>
      <c r="C71" s="8">
        <v>10</v>
      </c>
      <c r="D71" s="8">
        <v>68</v>
      </c>
      <c r="E71" s="8">
        <v>680</v>
      </c>
      <c r="F71" s="8">
        <v>10</v>
      </c>
      <c r="G71" s="8">
        <v>680</v>
      </c>
      <c r="H71" s="8">
        <v>0</v>
      </c>
      <c r="I71" s="8">
        <v>0</v>
      </c>
      <c r="J71" s="8">
        <v>0</v>
      </c>
      <c r="K71" s="8">
        <v>0</v>
      </c>
      <c r="L71" s="8">
        <v>0</v>
      </c>
      <c r="M71" s="8">
        <v>0</v>
      </c>
    </row>
    <row r="72" spans="1:13" x14ac:dyDescent="0.25">
      <c r="A72" s="8" t="s">
        <v>175</v>
      </c>
      <c r="B72" s="8" t="s">
        <v>43</v>
      </c>
      <c r="C72" s="8">
        <v>6</v>
      </c>
      <c r="D72" s="8">
        <v>190</v>
      </c>
      <c r="E72" s="9">
        <v>1140</v>
      </c>
      <c r="F72" s="8">
        <v>6</v>
      </c>
      <c r="G72" s="9">
        <v>1140</v>
      </c>
      <c r="H72" s="8">
        <v>0</v>
      </c>
      <c r="I72" s="8">
        <v>0</v>
      </c>
      <c r="J72" s="8">
        <v>0</v>
      </c>
      <c r="K72" s="8">
        <v>0</v>
      </c>
      <c r="L72" s="8">
        <v>0</v>
      </c>
      <c r="M72" s="8">
        <v>0</v>
      </c>
    </row>
    <row r="73" spans="1:13" x14ac:dyDescent="0.25">
      <c r="A73" s="8" t="s">
        <v>176</v>
      </c>
      <c r="B73" s="8" t="s">
        <v>87</v>
      </c>
      <c r="C73" s="8">
        <v>5</v>
      </c>
      <c r="D73" s="8">
        <v>890</v>
      </c>
      <c r="E73" s="9">
        <v>4450</v>
      </c>
      <c r="F73" s="8">
        <v>5</v>
      </c>
      <c r="G73" s="9">
        <v>4450</v>
      </c>
      <c r="H73" s="8">
        <v>0</v>
      </c>
      <c r="I73" s="8">
        <v>0</v>
      </c>
      <c r="J73" s="8">
        <v>0</v>
      </c>
      <c r="K73" s="8">
        <v>0</v>
      </c>
      <c r="L73" s="8">
        <v>0</v>
      </c>
      <c r="M73" s="8">
        <v>0</v>
      </c>
    </row>
    <row r="74" spans="1:13" x14ac:dyDescent="0.25">
      <c r="A74" s="8" t="s">
        <v>177</v>
      </c>
      <c r="B74" s="8" t="s">
        <v>86</v>
      </c>
      <c r="C74" s="8">
        <v>50</v>
      </c>
      <c r="D74" s="8">
        <v>190</v>
      </c>
      <c r="E74" s="9">
        <v>9500</v>
      </c>
      <c r="F74" s="8">
        <v>33</v>
      </c>
      <c r="G74" s="9">
        <v>6270</v>
      </c>
      <c r="H74" s="8">
        <v>12</v>
      </c>
      <c r="I74" s="9">
        <v>2280</v>
      </c>
      <c r="J74" s="8">
        <v>5</v>
      </c>
      <c r="K74" s="8">
        <v>950</v>
      </c>
      <c r="L74" s="8">
        <v>0</v>
      </c>
      <c r="M74" s="8">
        <v>0</v>
      </c>
    </row>
    <row r="75" spans="1:13" x14ac:dyDescent="0.25">
      <c r="A75" s="8" t="s">
        <v>105</v>
      </c>
      <c r="B75" s="8" t="s">
        <v>45</v>
      </c>
      <c r="C75" s="8">
        <v>3</v>
      </c>
      <c r="D75" s="8">
        <v>390</v>
      </c>
      <c r="E75" s="9">
        <v>1170</v>
      </c>
      <c r="F75" s="8">
        <v>3</v>
      </c>
      <c r="G75" s="9">
        <v>1170</v>
      </c>
      <c r="H75" s="8">
        <v>0</v>
      </c>
      <c r="I75" s="8">
        <v>0</v>
      </c>
      <c r="J75" s="8">
        <v>0</v>
      </c>
      <c r="K75" s="8">
        <v>0</v>
      </c>
      <c r="L75" s="8">
        <v>0</v>
      </c>
      <c r="M75" s="8">
        <v>0</v>
      </c>
    </row>
    <row r="76" spans="1:13" x14ac:dyDescent="0.25">
      <c r="A76" s="8" t="s">
        <v>178</v>
      </c>
      <c r="B76" s="8" t="s">
        <v>43</v>
      </c>
      <c r="C76" s="8">
        <v>138</v>
      </c>
      <c r="D76" s="8">
        <v>56.68</v>
      </c>
      <c r="E76" s="9">
        <v>7821.84</v>
      </c>
      <c r="F76" s="8">
        <v>55</v>
      </c>
      <c r="G76" s="9">
        <v>3117.4</v>
      </c>
      <c r="H76" s="8">
        <v>36</v>
      </c>
      <c r="I76" s="9">
        <v>2040.48</v>
      </c>
      <c r="J76" s="8">
        <v>47</v>
      </c>
      <c r="K76" s="9">
        <v>2663.96</v>
      </c>
      <c r="L76" s="8">
        <v>0</v>
      </c>
      <c r="M76" s="8">
        <v>0</v>
      </c>
    </row>
    <row r="77" spans="1:13" x14ac:dyDescent="0.25">
      <c r="A77" s="8" t="s">
        <v>179</v>
      </c>
      <c r="B77" s="8" t="s">
        <v>86</v>
      </c>
      <c r="C77" s="8">
        <v>10</v>
      </c>
      <c r="D77" s="9">
        <v>1500</v>
      </c>
      <c r="E77" s="9">
        <v>15000</v>
      </c>
      <c r="F77" s="8">
        <v>10</v>
      </c>
      <c r="G77" s="9">
        <v>15000</v>
      </c>
      <c r="H77" s="8">
        <v>0</v>
      </c>
      <c r="I77" s="8">
        <v>0</v>
      </c>
      <c r="J77" s="8">
        <v>0</v>
      </c>
      <c r="K77" s="8">
        <v>0</v>
      </c>
      <c r="L77" s="8">
        <v>0</v>
      </c>
      <c r="M77" s="8">
        <v>0</v>
      </c>
    </row>
    <row r="78" spans="1:13" x14ac:dyDescent="0.25">
      <c r="A78" s="8" t="s">
        <v>180</v>
      </c>
      <c r="B78" s="8" t="s">
        <v>50</v>
      </c>
      <c r="C78" s="8">
        <v>152</v>
      </c>
      <c r="D78" s="8">
        <v>545</v>
      </c>
      <c r="E78" s="9">
        <v>82840</v>
      </c>
      <c r="F78" s="8">
        <v>80</v>
      </c>
      <c r="G78" s="9">
        <v>43600</v>
      </c>
      <c r="H78" s="8">
        <v>25</v>
      </c>
      <c r="I78" s="9">
        <v>13625</v>
      </c>
      <c r="J78" s="8">
        <v>47</v>
      </c>
      <c r="K78" s="9">
        <v>25615</v>
      </c>
      <c r="L78" s="8">
        <v>0</v>
      </c>
      <c r="M78" s="8">
        <v>0</v>
      </c>
    </row>
    <row r="79" spans="1:13" x14ac:dyDescent="0.25">
      <c r="A79" s="8" t="s">
        <v>181</v>
      </c>
      <c r="B79" s="8" t="s">
        <v>50</v>
      </c>
      <c r="C79" s="8">
        <v>91</v>
      </c>
      <c r="D79" s="8">
        <v>545</v>
      </c>
      <c r="E79" s="9">
        <v>49595</v>
      </c>
      <c r="F79" s="8">
        <v>50</v>
      </c>
      <c r="G79" s="9">
        <v>27250</v>
      </c>
      <c r="H79" s="8">
        <v>23</v>
      </c>
      <c r="I79" s="9">
        <v>12535</v>
      </c>
      <c r="J79" s="8">
        <v>18</v>
      </c>
      <c r="K79" s="9">
        <v>9810</v>
      </c>
      <c r="L79" s="8">
        <v>0</v>
      </c>
      <c r="M79" s="8">
        <v>0</v>
      </c>
    </row>
    <row r="80" spans="1:13" x14ac:dyDescent="0.25">
      <c r="A80" s="8" t="s">
        <v>182</v>
      </c>
      <c r="B80" s="8" t="s">
        <v>50</v>
      </c>
      <c r="C80" s="8">
        <v>81</v>
      </c>
      <c r="D80" s="8">
        <v>545</v>
      </c>
      <c r="E80" s="9">
        <v>44145</v>
      </c>
      <c r="F80" s="8">
        <v>45</v>
      </c>
      <c r="G80" s="9">
        <v>24525</v>
      </c>
      <c r="H80" s="8">
        <v>20</v>
      </c>
      <c r="I80" s="9">
        <v>10900</v>
      </c>
      <c r="J80" s="8">
        <v>16</v>
      </c>
      <c r="K80" s="9">
        <v>8720</v>
      </c>
      <c r="L80" s="8">
        <v>0</v>
      </c>
      <c r="M80" s="8">
        <v>0</v>
      </c>
    </row>
    <row r="81" spans="1:13" x14ac:dyDescent="0.25">
      <c r="A81" s="8" t="s">
        <v>183</v>
      </c>
      <c r="B81" s="8" t="s">
        <v>50</v>
      </c>
      <c r="C81" s="8">
        <v>81</v>
      </c>
      <c r="D81" s="8">
        <v>545</v>
      </c>
      <c r="E81" s="9">
        <v>44145</v>
      </c>
      <c r="F81" s="8">
        <v>45</v>
      </c>
      <c r="G81" s="9">
        <v>24525</v>
      </c>
      <c r="H81" s="8">
        <v>20</v>
      </c>
      <c r="I81" s="9">
        <v>10900</v>
      </c>
      <c r="J81" s="8">
        <v>16</v>
      </c>
      <c r="K81" s="9">
        <v>8720</v>
      </c>
      <c r="L81" s="8">
        <v>0</v>
      </c>
      <c r="M81" s="8">
        <v>0</v>
      </c>
    </row>
    <row r="82" spans="1:13" x14ac:dyDescent="0.25">
      <c r="A82" s="8" t="s">
        <v>184</v>
      </c>
      <c r="B82" s="8" t="s">
        <v>50</v>
      </c>
      <c r="C82" s="8">
        <v>5</v>
      </c>
      <c r="D82" s="8">
        <v>550</v>
      </c>
      <c r="E82" s="9">
        <v>2750</v>
      </c>
      <c r="F82" s="8">
        <v>5</v>
      </c>
      <c r="G82" s="9">
        <v>2750</v>
      </c>
      <c r="H82" s="8">
        <v>0</v>
      </c>
      <c r="I82" s="8">
        <v>0</v>
      </c>
      <c r="J82" s="8">
        <v>0</v>
      </c>
      <c r="K82" s="8">
        <v>0</v>
      </c>
      <c r="L82" s="8">
        <v>0</v>
      </c>
      <c r="M82" s="8">
        <v>0</v>
      </c>
    </row>
    <row r="83" spans="1:13" x14ac:dyDescent="0.25">
      <c r="A83" s="8" t="s">
        <v>185</v>
      </c>
      <c r="B83" s="8" t="s">
        <v>50</v>
      </c>
      <c r="C83" s="8">
        <v>5</v>
      </c>
      <c r="D83" s="8">
        <v>550</v>
      </c>
      <c r="E83" s="9">
        <v>2750</v>
      </c>
      <c r="F83" s="8">
        <v>5</v>
      </c>
      <c r="G83" s="9">
        <v>2750</v>
      </c>
      <c r="H83" s="8">
        <v>0</v>
      </c>
      <c r="I83" s="8">
        <v>0</v>
      </c>
      <c r="J83" s="8">
        <v>0</v>
      </c>
      <c r="K83" s="8">
        <v>0</v>
      </c>
      <c r="L83" s="8">
        <v>0</v>
      </c>
      <c r="M83" s="8">
        <v>0</v>
      </c>
    </row>
    <row r="84" spans="1:13" x14ac:dyDescent="0.25">
      <c r="A84" s="8" t="s">
        <v>186</v>
      </c>
      <c r="B84" s="8" t="s">
        <v>50</v>
      </c>
      <c r="C84" s="8">
        <v>5</v>
      </c>
      <c r="D84" s="8">
        <v>550</v>
      </c>
      <c r="E84" s="9">
        <v>2750</v>
      </c>
      <c r="F84" s="8">
        <v>5</v>
      </c>
      <c r="G84" s="9">
        <v>2750</v>
      </c>
      <c r="H84" s="8">
        <v>0</v>
      </c>
      <c r="I84" s="8">
        <v>0</v>
      </c>
      <c r="J84" s="8">
        <v>0</v>
      </c>
      <c r="K84" s="8">
        <v>0</v>
      </c>
      <c r="L84" s="8">
        <v>0</v>
      </c>
      <c r="M84" s="8">
        <v>0</v>
      </c>
    </row>
    <row r="85" spans="1:13" x14ac:dyDescent="0.25">
      <c r="A85" s="8" t="s">
        <v>187</v>
      </c>
      <c r="B85" s="8" t="s">
        <v>50</v>
      </c>
      <c r="C85" s="8">
        <v>5</v>
      </c>
      <c r="D85" s="8">
        <v>550</v>
      </c>
      <c r="E85" s="9">
        <v>2750</v>
      </c>
      <c r="F85" s="8">
        <v>5</v>
      </c>
      <c r="G85" s="9">
        <v>2750</v>
      </c>
      <c r="H85" s="8">
        <v>0</v>
      </c>
      <c r="I85" s="8">
        <v>0</v>
      </c>
      <c r="J85" s="8">
        <v>0</v>
      </c>
      <c r="K85" s="8">
        <v>0</v>
      </c>
      <c r="L85" s="8">
        <v>0</v>
      </c>
      <c r="M85" s="8">
        <v>0</v>
      </c>
    </row>
    <row r="86" spans="1:13" x14ac:dyDescent="0.25">
      <c r="A86" s="8" t="s">
        <v>188</v>
      </c>
      <c r="B86" s="8" t="s">
        <v>102</v>
      </c>
      <c r="C86" s="8">
        <v>395</v>
      </c>
      <c r="D86" s="8">
        <v>413</v>
      </c>
      <c r="E86" s="9">
        <v>163135</v>
      </c>
      <c r="F86" s="8">
        <v>151</v>
      </c>
      <c r="G86" s="9">
        <v>62363</v>
      </c>
      <c r="H86" s="8">
        <v>83</v>
      </c>
      <c r="I86" s="9">
        <v>34279</v>
      </c>
      <c r="J86" s="8">
        <v>149</v>
      </c>
      <c r="K86" s="9">
        <v>61537</v>
      </c>
      <c r="L86" s="8">
        <v>12</v>
      </c>
      <c r="M86" s="9">
        <v>4956</v>
      </c>
    </row>
    <row r="87" spans="1:13" x14ac:dyDescent="0.25">
      <c r="A87" s="8" t="s">
        <v>189</v>
      </c>
      <c r="B87" s="8" t="s">
        <v>102</v>
      </c>
      <c r="C87" s="8">
        <v>153</v>
      </c>
      <c r="D87" s="8">
        <v>413</v>
      </c>
      <c r="E87" s="9">
        <v>63189</v>
      </c>
      <c r="F87" s="8">
        <v>67</v>
      </c>
      <c r="G87" s="9">
        <v>27671</v>
      </c>
      <c r="H87" s="8">
        <v>23</v>
      </c>
      <c r="I87" s="9">
        <v>9499</v>
      </c>
      <c r="J87" s="8">
        <v>63</v>
      </c>
      <c r="K87" s="9">
        <v>26019</v>
      </c>
      <c r="L87" s="8">
        <v>0</v>
      </c>
      <c r="M87" s="8">
        <v>0</v>
      </c>
    </row>
    <row r="88" spans="1:13" x14ac:dyDescent="0.25">
      <c r="A88" s="8" t="s">
        <v>190</v>
      </c>
      <c r="B88" s="8" t="s">
        <v>102</v>
      </c>
      <c r="C88" s="8">
        <v>162</v>
      </c>
      <c r="D88" s="8">
        <v>413</v>
      </c>
      <c r="E88" s="9">
        <v>66906</v>
      </c>
      <c r="F88" s="8">
        <v>72</v>
      </c>
      <c r="G88" s="9">
        <v>29736</v>
      </c>
      <c r="H88" s="8">
        <v>23</v>
      </c>
      <c r="I88" s="9">
        <v>9499</v>
      </c>
      <c r="J88" s="8">
        <v>67</v>
      </c>
      <c r="K88" s="9">
        <v>27671</v>
      </c>
      <c r="L88" s="8">
        <v>0</v>
      </c>
      <c r="M88" s="8">
        <v>0</v>
      </c>
    </row>
    <row r="89" spans="1:13" x14ac:dyDescent="0.25">
      <c r="A89" s="8" t="s">
        <v>191</v>
      </c>
      <c r="B89" s="8" t="s">
        <v>102</v>
      </c>
      <c r="C89" s="8">
        <v>161</v>
      </c>
      <c r="D89" s="8">
        <v>413</v>
      </c>
      <c r="E89" s="9">
        <v>66493</v>
      </c>
      <c r="F89" s="8">
        <v>72</v>
      </c>
      <c r="G89" s="9">
        <v>29736</v>
      </c>
      <c r="H89" s="8">
        <v>22</v>
      </c>
      <c r="I89" s="9">
        <v>9086</v>
      </c>
      <c r="J89" s="8">
        <v>67</v>
      </c>
      <c r="K89" s="9">
        <v>27671</v>
      </c>
      <c r="L89" s="8">
        <v>0</v>
      </c>
      <c r="M89" s="8">
        <v>0</v>
      </c>
    </row>
    <row r="90" spans="1:13" x14ac:dyDescent="0.25">
      <c r="A90" s="8" t="s">
        <v>192</v>
      </c>
      <c r="B90" s="8" t="s">
        <v>102</v>
      </c>
      <c r="C90" s="8">
        <v>32</v>
      </c>
      <c r="D90" s="8">
        <v>641.67999999999995</v>
      </c>
      <c r="E90" s="9">
        <v>20533.759999999998</v>
      </c>
      <c r="F90" s="8">
        <v>32</v>
      </c>
      <c r="G90" s="9">
        <v>20533.759999999998</v>
      </c>
      <c r="H90" s="8">
        <v>0</v>
      </c>
      <c r="I90" s="8">
        <v>0</v>
      </c>
      <c r="J90" s="8">
        <v>0</v>
      </c>
      <c r="K90" s="8">
        <v>0</v>
      </c>
      <c r="L90" s="8">
        <v>0</v>
      </c>
      <c r="M90" s="8">
        <v>0</v>
      </c>
    </row>
    <row r="91" spans="1:13" x14ac:dyDescent="0.25">
      <c r="A91" s="8" t="s">
        <v>106</v>
      </c>
      <c r="B91" s="8" t="s">
        <v>94</v>
      </c>
      <c r="C91" s="8">
        <v>4</v>
      </c>
      <c r="D91" s="9">
        <v>5950</v>
      </c>
      <c r="E91" s="9">
        <v>23800</v>
      </c>
      <c r="F91" s="8">
        <v>4</v>
      </c>
      <c r="G91" s="9">
        <v>23800</v>
      </c>
      <c r="H91" s="8">
        <v>0</v>
      </c>
      <c r="I91" s="8">
        <v>0</v>
      </c>
      <c r="J91" s="8">
        <v>0</v>
      </c>
      <c r="K91" s="8">
        <v>0</v>
      </c>
      <c r="L91" s="8">
        <v>0</v>
      </c>
      <c r="M91" s="8">
        <v>0</v>
      </c>
    </row>
    <row r="92" spans="1:13" x14ac:dyDescent="0.25">
      <c r="A92" s="8" t="s">
        <v>71</v>
      </c>
      <c r="B92" s="8" t="s">
        <v>50</v>
      </c>
      <c r="C92" s="8">
        <v>477</v>
      </c>
      <c r="D92" s="8">
        <v>450</v>
      </c>
      <c r="E92" s="9">
        <v>214650</v>
      </c>
      <c r="F92" s="8">
        <v>209</v>
      </c>
      <c r="G92" s="9">
        <v>94050</v>
      </c>
      <c r="H92" s="8">
        <v>102</v>
      </c>
      <c r="I92" s="9">
        <v>45900</v>
      </c>
      <c r="J92" s="8">
        <v>166</v>
      </c>
      <c r="K92" s="9">
        <v>74700</v>
      </c>
      <c r="L92" s="8">
        <v>0</v>
      </c>
      <c r="M92" s="8">
        <v>0</v>
      </c>
    </row>
    <row r="93" spans="1:13" x14ac:dyDescent="0.25">
      <c r="A93" s="8" t="s">
        <v>193</v>
      </c>
      <c r="B93" s="8" t="s">
        <v>50</v>
      </c>
      <c r="C93" s="8">
        <v>270</v>
      </c>
      <c r="D93" s="8">
        <v>450</v>
      </c>
      <c r="E93" s="9">
        <v>121500</v>
      </c>
      <c r="F93" s="8">
        <v>150</v>
      </c>
      <c r="G93" s="9">
        <v>67500</v>
      </c>
      <c r="H93" s="8">
        <v>44</v>
      </c>
      <c r="I93" s="9">
        <v>19800</v>
      </c>
      <c r="J93" s="8">
        <v>76</v>
      </c>
      <c r="K93" s="9">
        <v>34200</v>
      </c>
      <c r="L93" s="8">
        <v>0</v>
      </c>
      <c r="M93" s="8">
        <v>0</v>
      </c>
    </row>
    <row r="94" spans="1:13" x14ac:dyDescent="0.25">
      <c r="A94" s="8" t="s">
        <v>194</v>
      </c>
      <c r="B94" s="8" t="s">
        <v>50</v>
      </c>
      <c r="C94" s="8">
        <v>252</v>
      </c>
      <c r="D94" s="8">
        <v>450</v>
      </c>
      <c r="E94" s="9">
        <v>113400</v>
      </c>
      <c r="F94" s="8">
        <v>122</v>
      </c>
      <c r="G94" s="9">
        <v>54900</v>
      </c>
      <c r="H94" s="8">
        <v>44</v>
      </c>
      <c r="I94" s="9">
        <v>19800</v>
      </c>
      <c r="J94" s="8">
        <v>76</v>
      </c>
      <c r="K94" s="9">
        <v>34200</v>
      </c>
      <c r="L94" s="8">
        <v>10</v>
      </c>
      <c r="M94" s="9">
        <v>4500</v>
      </c>
    </row>
    <row r="95" spans="1:13" x14ac:dyDescent="0.25">
      <c r="A95" s="8" t="s">
        <v>195</v>
      </c>
      <c r="B95" s="8" t="s">
        <v>50</v>
      </c>
      <c r="C95" s="8">
        <v>277</v>
      </c>
      <c r="D95" s="8">
        <v>450</v>
      </c>
      <c r="E95" s="9">
        <v>124650</v>
      </c>
      <c r="F95" s="8">
        <v>127</v>
      </c>
      <c r="G95" s="9">
        <v>57150</v>
      </c>
      <c r="H95" s="8">
        <v>59</v>
      </c>
      <c r="I95" s="9">
        <v>26550</v>
      </c>
      <c r="J95" s="8">
        <v>91</v>
      </c>
      <c r="K95" s="9">
        <v>40950</v>
      </c>
      <c r="L95" s="8">
        <v>0</v>
      </c>
      <c r="M95" s="8">
        <v>0</v>
      </c>
    </row>
    <row r="96" spans="1:13" x14ac:dyDescent="0.25">
      <c r="A96" s="8" t="s">
        <v>196</v>
      </c>
      <c r="B96" s="8" t="s">
        <v>45</v>
      </c>
      <c r="C96" s="8">
        <v>524</v>
      </c>
      <c r="D96" s="8">
        <v>235</v>
      </c>
      <c r="E96" s="9">
        <v>123140</v>
      </c>
      <c r="F96" s="8">
        <v>215</v>
      </c>
      <c r="G96" s="9">
        <v>50525</v>
      </c>
      <c r="H96" s="8">
        <v>145</v>
      </c>
      <c r="I96" s="9">
        <v>34075</v>
      </c>
      <c r="J96" s="8">
        <v>164</v>
      </c>
      <c r="K96" s="9">
        <v>38540</v>
      </c>
      <c r="L96" s="8">
        <v>0</v>
      </c>
      <c r="M96" s="8">
        <v>0</v>
      </c>
    </row>
    <row r="97" spans="1:13" x14ac:dyDescent="0.25">
      <c r="A97" s="8" t="s">
        <v>197</v>
      </c>
      <c r="B97" s="8" t="s">
        <v>44</v>
      </c>
      <c r="C97" s="8">
        <v>5</v>
      </c>
      <c r="D97" s="8">
        <v>80</v>
      </c>
      <c r="E97" s="8">
        <v>400</v>
      </c>
      <c r="F97" s="8">
        <v>3</v>
      </c>
      <c r="G97" s="8">
        <v>240</v>
      </c>
      <c r="H97" s="8">
        <v>0</v>
      </c>
      <c r="I97" s="8">
        <v>0</v>
      </c>
      <c r="J97" s="8">
        <v>2</v>
      </c>
      <c r="K97" s="8">
        <v>160</v>
      </c>
      <c r="L97" s="8">
        <v>0</v>
      </c>
      <c r="M97" s="8">
        <v>0</v>
      </c>
    </row>
    <row r="98" spans="1:13" x14ac:dyDescent="0.25">
      <c r="A98" s="8" t="s">
        <v>198</v>
      </c>
      <c r="B98" s="8" t="s">
        <v>44</v>
      </c>
      <c r="C98" s="8">
        <v>90</v>
      </c>
      <c r="D98" s="8">
        <v>75</v>
      </c>
      <c r="E98" s="9">
        <v>6750</v>
      </c>
      <c r="F98" s="8">
        <v>30</v>
      </c>
      <c r="G98" s="9">
        <v>2250</v>
      </c>
      <c r="H98" s="8">
        <v>30</v>
      </c>
      <c r="I98" s="9">
        <v>2250</v>
      </c>
      <c r="J98" s="8">
        <v>30</v>
      </c>
      <c r="K98" s="9">
        <v>2250</v>
      </c>
      <c r="L98" s="8">
        <v>0</v>
      </c>
      <c r="M98" s="8">
        <v>0</v>
      </c>
    </row>
    <row r="99" spans="1:13" x14ac:dyDescent="0.25">
      <c r="A99" s="8" t="s">
        <v>199</v>
      </c>
      <c r="B99" s="8" t="s">
        <v>44</v>
      </c>
      <c r="C99" s="8">
        <v>15</v>
      </c>
      <c r="D99" s="8">
        <v>95</v>
      </c>
      <c r="E99" s="9">
        <v>1425</v>
      </c>
      <c r="F99" s="8">
        <v>10</v>
      </c>
      <c r="G99" s="8">
        <v>950</v>
      </c>
      <c r="H99" s="8">
        <v>0</v>
      </c>
      <c r="I99" s="8">
        <v>0</v>
      </c>
      <c r="J99" s="8">
        <v>5</v>
      </c>
      <c r="K99" s="8">
        <v>475</v>
      </c>
      <c r="L99" s="8">
        <v>0</v>
      </c>
      <c r="M99" s="8">
        <v>0</v>
      </c>
    </row>
    <row r="100" spans="1:13" x14ac:dyDescent="0.25">
      <c r="A100" s="8" t="s">
        <v>200</v>
      </c>
      <c r="B100" s="8" t="s">
        <v>45</v>
      </c>
      <c r="C100" s="8">
        <v>12</v>
      </c>
      <c r="D100" s="8">
        <v>41.6</v>
      </c>
      <c r="E100" s="8">
        <v>499.2</v>
      </c>
      <c r="F100" s="8">
        <v>8</v>
      </c>
      <c r="G100" s="8">
        <v>332.8</v>
      </c>
      <c r="H100" s="8">
        <v>0</v>
      </c>
      <c r="I100" s="8">
        <v>0</v>
      </c>
      <c r="J100" s="8">
        <v>4</v>
      </c>
      <c r="K100" s="8">
        <v>166.4</v>
      </c>
      <c r="L100" s="8">
        <v>0</v>
      </c>
      <c r="M100" s="8">
        <v>0</v>
      </c>
    </row>
    <row r="101" spans="1:13" x14ac:dyDescent="0.25">
      <c r="A101" s="8" t="s">
        <v>201</v>
      </c>
      <c r="B101" s="8" t="s">
        <v>44</v>
      </c>
      <c r="C101" s="8">
        <v>2</v>
      </c>
      <c r="D101" s="8">
        <v>45</v>
      </c>
      <c r="E101" s="8">
        <v>90</v>
      </c>
      <c r="F101" s="8">
        <v>2</v>
      </c>
      <c r="G101" s="8">
        <v>90</v>
      </c>
      <c r="H101" s="8">
        <v>0</v>
      </c>
      <c r="I101" s="8">
        <v>0</v>
      </c>
      <c r="J101" s="8">
        <v>0</v>
      </c>
      <c r="K101" s="8">
        <v>0</v>
      </c>
      <c r="L101" s="8">
        <v>0</v>
      </c>
      <c r="M101" s="8">
        <v>0</v>
      </c>
    </row>
    <row r="102" spans="1:13" x14ac:dyDescent="0.25">
      <c r="A102" s="8" t="s">
        <v>202</v>
      </c>
      <c r="B102" s="8" t="s">
        <v>50</v>
      </c>
      <c r="C102" s="8">
        <v>34</v>
      </c>
      <c r="D102" s="8">
        <v>110</v>
      </c>
      <c r="E102" s="9">
        <v>3740</v>
      </c>
      <c r="F102" s="8">
        <v>20</v>
      </c>
      <c r="G102" s="9">
        <v>2200</v>
      </c>
      <c r="H102" s="8">
        <v>5</v>
      </c>
      <c r="I102" s="8">
        <v>550</v>
      </c>
      <c r="J102" s="8">
        <v>5</v>
      </c>
      <c r="K102" s="8">
        <v>550</v>
      </c>
      <c r="L102" s="8">
        <v>4</v>
      </c>
      <c r="M102" s="8">
        <v>440</v>
      </c>
    </row>
    <row r="103" spans="1:13" x14ac:dyDescent="0.25">
      <c r="A103" s="8" t="s">
        <v>203</v>
      </c>
      <c r="B103" s="8" t="s">
        <v>50</v>
      </c>
      <c r="C103" s="8">
        <v>29</v>
      </c>
      <c r="D103" s="8">
        <v>145</v>
      </c>
      <c r="E103" s="9">
        <v>4205</v>
      </c>
      <c r="F103" s="8">
        <v>17</v>
      </c>
      <c r="G103" s="9">
        <v>2465</v>
      </c>
      <c r="H103" s="8">
        <v>0</v>
      </c>
      <c r="I103" s="8">
        <v>0</v>
      </c>
      <c r="J103" s="8">
        <v>12</v>
      </c>
      <c r="K103" s="9">
        <v>1740</v>
      </c>
      <c r="L103" s="8">
        <v>0</v>
      </c>
      <c r="M103" s="8">
        <v>0</v>
      </c>
    </row>
    <row r="104" spans="1:13" x14ac:dyDescent="0.25">
      <c r="A104" s="8" t="s">
        <v>72</v>
      </c>
      <c r="B104" s="8" t="s">
        <v>45</v>
      </c>
      <c r="C104" s="8">
        <v>96</v>
      </c>
      <c r="D104" s="8">
        <v>137</v>
      </c>
      <c r="E104" s="9">
        <v>13152</v>
      </c>
      <c r="F104" s="8">
        <v>58</v>
      </c>
      <c r="G104" s="9">
        <v>7946</v>
      </c>
      <c r="H104" s="8">
        <v>16</v>
      </c>
      <c r="I104" s="9">
        <v>2192</v>
      </c>
      <c r="J104" s="8">
        <v>22</v>
      </c>
      <c r="K104" s="9">
        <v>3014</v>
      </c>
      <c r="L104" s="8">
        <v>0</v>
      </c>
      <c r="M104" s="8">
        <v>0</v>
      </c>
    </row>
    <row r="105" spans="1:13" x14ac:dyDescent="0.25">
      <c r="A105" s="8" t="s">
        <v>73</v>
      </c>
      <c r="B105" s="8" t="s">
        <v>45</v>
      </c>
      <c r="C105" s="8">
        <v>25</v>
      </c>
      <c r="D105" s="8">
        <v>137</v>
      </c>
      <c r="E105" s="9">
        <v>3425</v>
      </c>
      <c r="F105" s="8">
        <v>25</v>
      </c>
      <c r="G105" s="9">
        <v>3425</v>
      </c>
      <c r="H105" s="8">
        <v>0</v>
      </c>
      <c r="I105" s="8">
        <v>0</v>
      </c>
      <c r="J105" s="8">
        <v>0</v>
      </c>
      <c r="K105" s="8">
        <v>0</v>
      </c>
      <c r="L105" s="8">
        <v>0</v>
      </c>
      <c r="M105" s="8">
        <v>0</v>
      </c>
    </row>
    <row r="106" spans="1:13" x14ac:dyDescent="0.25">
      <c r="A106" s="8" t="s">
        <v>73</v>
      </c>
      <c r="B106" s="8" t="s">
        <v>45</v>
      </c>
      <c r="C106" s="8">
        <v>12</v>
      </c>
      <c r="D106" s="8">
        <v>137</v>
      </c>
      <c r="E106" s="9">
        <v>1644</v>
      </c>
      <c r="F106" s="8">
        <v>6</v>
      </c>
      <c r="G106" s="8">
        <v>822</v>
      </c>
      <c r="H106" s="8">
        <v>0</v>
      </c>
      <c r="I106" s="8">
        <v>0</v>
      </c>
      <c r="J106" s="8">
        <v>6</v>
      </c>
      <c r="K106" s="8">
        <v>822</v>
      </c>
      <c r="L106" s="8">
        <v>0</v>
      </c>
      <c r="M106" s="8">
        <v>0</v>
      </c>
    </row>
    <row r="107" spans="1:13" x14ac:dyDescent="0.25">
      <c r="A107" s="8" t="s">
        <v>204</v>
      </c>
      <c r="B107" s="8" t="s">
        <v>45</v>
      </c>
      <c r="C107" s="8">
        <v>5</v>
      </c>
      <c r="D107" s="8">
        <v>137</v>
      </c>
      <c r="E107" s="8">
        <v>685</v>
      </c>
      <c r="F107" s="8">
        <v>5</v>
      </c>
      <c r="G107" s="8">
        <v>685</v>
      </c>
      <c r="H107" s="8">
        <v>0</v>
      </c>
      <c r="I107" s="8">
        <v>0</v>
      </c>
      <c r="J107" s="8">
        <v>0</v>
      </c>
      <c r="K107" s="8">
        <v>0</v>
      </c>
      <c r="L107" s="8">
        <v>0</v>
      </c>
      <c r="M107" s="8">
        <v>0</v>
      </c>
    </row>
    <row r="108" spans="1:13" x14ac:dyDescent="0.25">
      <c r="A108" s="8" t="s">
        <v>205</v>
      </c>
      <c r="B108" s="8" t="s">
        <v>45</v>
      </c>
      <c r="C108" s="8">
        <v>15</v>
      </c>
      <c r="D108" s="8">
        <v>57</v>
      </c>
      <c r="E108" s="8">
        <v>855</v>
      </c>
      <c r="F108" s="8">
        <v>15</v>
      </c>
      <c r="G108" s="8">
        <v>855</v>
      </c>
      <c r="H108" s="8">
        <v>0</v>
      </c>
      <c r="I108" s="8">
        <v>0</v>
      </c>
      <c r="J108" s="8">
        <v>0</v>
      </c>
      <c r="K108" s="8">
        <v>0</v>
      </c>
      <c r="L108" s="8">
        <v>0</v>
      </c>
      <c r="M108" s="8">
        <v>0</v>
      </c>
    </row>
    <row r="109" spans="1:13" x14ac:dyDescent="0.25">
      <c r="A109" s="8" t="s">
        <v>206</v>
      </c>
      <c r="B109" s="8" t="s">
        <v>45</v>
      </c>
      <c r="C109" s="8">
        <v>56</v>
      </c>
      <c r="D109" s="8">
        <v>57</v>
      </c>
      <c r="E109" s="9">
        <v>3192</v>
      </c>
      <c r="F109" s="8">
        <v>45</v>
      </c>
      <c r="G109" s="9">
        <v>2565</v>
      </c>
      <c r="H109" s="8">
        <v>0</v>
      </c>
      <c r="I109" s="8">
        <v>0</v>
      </c>
      <c r="J109" s="8">
        <v>11</v>
      </c>
      <c r="K109" s="8">
        <v>627</v>
      </c>
      <c r="L109" s="8">
        <v>0</v>
      </c>
      <c r="M109" s="8">
        <v>0</v>
      </c>
    </row>
    <row r="110" spans="1:13" x14ac:dyDescent="0.25">
      <c r="A110" s="8" t="s">
        <v>207</v>
      </c>
      <c r="B110" s="8" t="s">
        <v>45</v>
      </c>
      <c r="C110" s="8">
        <v>8</v>
      </c>
      <c r="D110" s="8">
        <v>57</v>
      </c>
      <c r="E110" s="8">
        <v>456</v>
      </c>
      <c r="F110" s="8">
        <v>8</v>
      </c>
      <c r="G110" s="8">
        <v>456</v>
      </c>
      <c r="H110" s="8">
        <v>0</v>
      </c>
      <c r="I110" s="8">
        <v>0</v>
      </c>
      <c r="J110" s="8">
        <v>0</v>
      </c>
      <c r="K110" s="8">
        <v>0</v>
      </c>
      <c r="L110" s="8">
        <v>0</v>
      </c>
      <c r="M110" s="8">
        <v>0</v>
      </c>
    </row>
    <row r="111" spans="1:13" x14ac:dyDescent="0.25">
      <c r="A111" s="8" t="s">
        <v>107</v>
      </c>
      <c r="B111" s="8" t="s">
        <v>108</v>
      </c>
      <c r="C111" s="8">
        <v>10</v>
      </c>
      <c r="D111" s="8">
        <v>900</v>
      </c>
      <c r="E111" s="9">
        <v>9000</v>
      </c>
      <c r="F111" s="8">
        <v>10</v>
      </c>
      <c r="G111" s="9">
        <v>9000</v>
      </c>
      <c r="H111" s="8">
        <v>0</v>
      </c>
      <c r="I111" s="8">
        <v>0</v>
      </c>
      <c r="J111" s="8">
        <v>0</v>
      </c>
      <c r="K111" s="8">
        <v>0</v>
      </c>
      <c r="L111" s="8">
        <v>0</v>
      </c>
      <c r="M111" s="8">
        <v>0</v>
      </c>
    </row>
    <row r="112" spans="1:13" x14ac:dyDescent="0.25">
      <c r="A112" s="8" t="s">
        <v>109</v>
      </c>
      <c r="B112" s="8" t="s">
        <v>45</v>
      </c>
      <c r="C112" s="8">
        <v>6</v>
      </c>
      <c r="D112" s="8">
        <v>67</v>
      </c>
      <c r="E112" s="8">
        <v>402</v>
      </c>
      <c r="F112" s="8">
        <v>6</v>
      </c>
      <c r="G112" s="8">
        <v>402</v>
      </c>
      <c r="H112" s="8">
        <v>0</v>
      </c>
      <c r="I112" s="8">
        <v>0</v>
      </c>
      <c r="J112" s="8">
        <v>0</v>
      </c>
      <c r="K112" s="8">
        <v>0</v>
      </c>
      <c r="L112" s="8">
        <v>0</v>
      </c>
      <c r="M112" s="8">
        <v>0</v>
      </c>
    </row>
    <row r="113" spans="1:13" x14ac:dyDescent="0.25">
      <c r="A113" s="8" t="s">
        <v>110</v>
      </c>
      <c r="B113" s="8" t="s">
        <v>45</v>
      </c>
      <c r="C113" s="8">
        <v>7</v>
      </c>
      <c r="D113" s="8">
        <v>65</v>
      </c>
      <c r="E113" s="8">
        <v>455</v>
      </c>
      <c r="F113" s="8">
        <v>7</v>
      </c>
      <c r="G113" s="8">
        <v>455</v>
      </c>
      <c r="H113" s="8">
        <v>0</v>
      </c>
      <c r="I113" s="8">
        <v>0</v>
      </c>
      <c r="J113" s="8">
        <v>0</v>
      </c>
      <c r="K113" s="8">
        <v>0</v>
      </c>
      <c r="L113" s="8">
        <v>0</v>
      </c>
      <c r="M113" s="8">
        <v>0</v>
      </c>
    </row>
    <row r="114" spans="1:13" x14ac:dyDescent="0.25">
      <c r="A114" s="8" t="s">
        <v>208</v>
      </c>
      <c r="B114" s="8" t="s">
        <v>87</v>
      </c>
      <c r="C114" s="8">
        <v>25</v>
      </c>
      <c r="D114" s="8">
        <v>373</v>
      </c>
      <c r="E114" s="9">
        <v>9325</v>
      </c>
      <c r="F114" s="8">
        <v>20</v>
      </c>
      <c r="G114" s="9">
        <v>7460</v>
      </c>
      <c r="H114" s="8">
        <v>0</v>
      </c>
      <c r="I114" s="8">
        <v>0</v>
      </c>
      <c r="J114" s="8">
        <v>5</v>
      </c>
      <c r="K114" s="9">
        <v>1865</v>
      </c>
      <c r="L114" s="8">
        <v>0</v>
      </c>
      <c r="M114" s="8">
        <v>0</v>
      </c>
    </row>
    <row r="115" spans="1:13" x14ac:dyDescent="0.25">
      <c r="A115" s="8" t="s">
        <v>111</v>
      </c>
      <c r="B115" s="8" t="s">
        <v>87</v>
      </c>
      <c r="C115" s="8">
        <v>8</v>
      </c>
      <c r="D115" s="8">
        <v>520</v>
      </c>
      <c r="E115" s="9">
        <v>4160</v>
      </c>
      <c r="F115" s="8">
        <v>8</v>
      </c>
      <c r="G115" s="9">
        <v>4160</v>
      </c>
      <c r="H115" s="8">
        <v>0</v>
      </c>
      <c r="I115" s="8">
        <v>0</v>
      </c>
      <c r="J115" s="8">
        <v>0</v>
      </c>
      <c r="K115" s="8">
        <v>0</v>
      </c>
      <c r="L115" s="8">
        <v>0</v>
      </c>
      <c r="M115" s="8">
        <v>0</v>
      </c>
    </row>
    <row r="116" spans="1:13" x14ac:dyDescent="0.25">
      <c r="A116" s="8" t="s">
        <v>209</v>
      </c>
      <c r="B116" s="8" t="s">
        <v>112</v>
      </c>
      <c r="C116" s="8">
        <v>200</v>
      </c>
      <c r="D116" s="8">
        <v>37.06</v>
      </c>
      <c r="E116" s="9">
        <v>7412</v>
      </c>
      <c r="F116" s="8">
        <v>172</v>
      </c>
      <c r="G116" s="9">
        <v>6374.32</v>
      </c>
      <c r="H116" s="8">
        <v>21</v>
      </c>
      <c r="I116" s="8">
        <v>778.26</v>
      </c>
      <c r="J116" s="8">
        <v>7</v>
      </c>
      <c r="K116" s="8">
        <v>259.42</v>
      </c>
      <c r="L116" s="8">
        <v>0</v>
      </c>
      <c r="M116" s="8">
        <v>0</v>
      </c>
    </row>
    <row r="117" spans="1:13" x14ac:dyDescent="0.25">
      <c r="A117" s="8" t="s">
        <v>209</v>
      </c>
      <c r="B117" s="8" t="s">
        <v>112</v>
      </c>
      <c r="C117" s="8">
        <v>58</v>
      </c>
      <c r="D117" s="8">
        <v>37.06</v>
      </c>
      <c r="E117" s="9">
        <v>2149.48</v>
      </c>
      <c r="F117" s="8">
        <v>39</v>
      </c>
      <c r="G117" s="9">
        <v>1445.34</v>
      </c>
      <c r="H117" s="8">
        <v>12</v>
      </c>
      <c r="I117" s="8">
        <v>444.72</v>
      </c>
      <c r="J117" s="8">
        <v>7</v>
      </c>
      <c r="K117" s="8">
        <v>259.42</v>
      </c>
      <c r="L117" s="8">
        <v>0</v>
      </c>
      <c r="M117" s="8">
        <v>0</v>
      </c>
    </row>
    <row r="118" spans="1:13" x14ac:dyDescent="0.25">
      <c r="A118" s="8" t="s">
        <v>209</v>
      </c>
      <c r="B118" s="8" t="s">
        <v>112</v>
      </c>
      <c r="C118" s="8">
        <v>118</v>
      </c>
      <c r="D118" s="8">
        <v>37.06</v>
      </c>
      <c r="E118" s="9">
        <v>4373.08</v>
      </c>
      <c r="F118" s="8">
        <v>75</v>
      </c>
      <c r="G118" s="9">
        <v>2779.5</v>
      </c>
      <c r="H118" s="8">
        <v>36</v>
      </c>
      <c r="I118" s="9">
        <v>1334.16</v>
      </c>
      <c r="J118" s="8">
        <v>7</v>
      </c>
      <c r="K118" s="8">
        <v>259.42</v>
      </c>
      <c r="L118" s="8">
        <v>0</v>
      </c>
      <c r="M118" s="8">
        <v>0</v>
      </c>
    </row>
    <row r="119" spans="1:13" x14ac:dyDescent="0.25">
      <c r="A119" s="8" t="s">
        <v>75</v>
      </c>
      <c r="B119" s="8" t="s">
        <v>45</v>
      </c>
      <c r="C119" s="8">
        <v>200</v>
      </c>
      <c r="D119" s="8">
        <v>12.04</v>
      </c>
      <c r="E119" s="9">
        <v>2408</v>
      </c>
      <c r="F119" s="8">
        <v>100</v>
      </c>
      <c r="G119" s="9">
        <v>1204</v>
      </c>
      <c r="H119" s="8">
        <v>50</v>
      </c>
      <c r="I119" s="8">
        <v>602</v>
      </c>
      <c r="J119" s="8">
        <v>50</v>
      </c>
      <c r="K119" s="8">
        <v>602</v>
      </c>
      <c r="L119" s="8">
        <v>0</v>
      </c>
      <c r="M119" s="8">
        <v>0</v>
      </c>
    </row>
    <row r="120" spans="1:13" x14ac:dyDescent="0.25">
      <c r="A120" s="8" t="s">
        <v>113</v>
      </c>
      <c r="B120" s="8" t="s">
        <v>108</v>
      </c>
      <c r="C120" s="8">
        <v>50</v>
      </c>
      <c r="D120" s="8">
        <v>185</v>
      </c>
      <c r="E120" s="9">
        <v>9250</v>
      </c>
      <c r="F120" s="8">
        <v>50</v>
      </c>
      <c r="G120" s="9">
        <v>9250</v>
      </c>
      <c r="H120" s="8">
        <v>0</v>
      </c>
      <c r="I120" s="8">
        <v>0</v>
      </c>
      <c r="J120" s="8">
        <v>0</v>
      </c>
      <c r="K120" s="8">
        <v>0</v>
      </c>
      <c r="L120" s="8">
        <v>0</v>
      </c>
      <c r="M120" s="8">
        <v>0</v>
      </c>
    </row>
    <row r="121" spans="1:13" x14ac:dyDescent="0.25">
      <c r="A121" s="8" t="s">
        <v>210</v>
      </c>
      <c r="B121" s="8" t="s">
        <v>43</v>
      </c>
      <c r="C121" s="8">
        <v>89</v>
      </c>
      <c r="D121" s="8">
        <v>23</v>
      </c>
      <c r="E121" s="9">
        <v>2047</v>
      </c>
      <c r="F121" s="8">
        <v>40</v>
      </c>
      <c r="G121" s="8">
        <v>920</v>
      </c>
      <c r="H121" s="8">
        <v>20</v>
      </c>
      <c r="I121" s="8">
        <v>460</v>
      </c>
      <c r="J121" s="8">
        <v>29</v>
      </c>
      <c r="K121" s="8">
        <v>667</v>
      </c>
      <c r="L121" s="8">
        <v>0</v>
      </c>
      <c r="M121" s="8">
        <v>0</v>
      </c>
    </row>
    <row r="122" spans="1:13" x14ac:dyDescent="0.25">
      <c r="A122" s="8" t="s">
        <v>211</v>
      </c>
      <c r="B122" s="8" t="s">
        <v>43</v>
      </c>
      <c r="C122" s="8">
        <v>96</v>
      </c>
      <c r="D122" s="8">
        <v>37</v>
      </c>
      <c r="E122" s="9">
        <v>3552</v>
      </c>
      <c r="F122" s="8">
        <v>53</v>
      </c>
      <c r="G122" s="9">
        <v>1961</v>
      </c>
      <c r="H122" s="8">
        <v>10</v>
      </c>
      <c r="I122" s="8">
        <v>370</v>
      </c>
      <c r="J122" s="8">
        <v>33</v>
      </c>
      <c r="K122" s="9">
        <v>1221</v>
      </c>
      <c r="L122" s="8">
        <v>0</v>
      </c>
      <c r="M122" s="8">
        <v>0</v>
      </c>
    </row>
    <row r="123" spans="1:13" x14ac:dyDescent="0.25">
      <c r="A123" s="8" t="s">
        <v>114</v>
      </c>
      <c r="B123" s="8" t="s">
        <v>43</v>
      </c>
      <c r="C123" s="8">
        <v>6</v>
      </c>
      <c r="D123" s="8">
        <v>390</v>
      </c>
      <c r="E123" s="9">
        <v>2340</v>
      </c>
      <c r="F123" s="8">
        <v>6</v>
      </c>
      <c r="G123" s="9">
        <v>2340</v>
      </c>
      <c r="H123" s="8">
        <v>0</v>
      </c>
      <c r="I123" s="8">
        <v>0</v>
      </c>
      <c r="J123" s="8">
        <v>0</v>
      </c>
      <c r="K123" s="8">
        <v>0</v>
      </c>
      <c r="L123" s="8">
        <v>0</v>
      </c>
      <c r="M123" s="8">
        <v>0</v>
      </c>
    </row>
    <row r="124" spans="1:13" x14ac:dyDescent="0.25">
      <c r="A124" s="8" t="s">
        <v>76</v>
      </c>
      <c r="B124" s="8" t="s">
        <v>52</v>
      </c>
      <c r="C124" s="8">
        <v>943</v>
      </c>
      <c r="D124" s="8">
        <v>220</v>
      </c>
      <c r="E124" s="9">
        <v>207460</v>
      </c>
      <c r="F124" s="8">
        <v>333</v>
      </c>
      <c r="G124" s="9">
        <v>73260</v>
      </c>
      <c r="H124" s="8">
        <v>305</v>
      </c>
      <c r="I124" s="9">
        <v>67100</v>
      </c>
      <c r="J124" s="8">
        <v>305</v>
      </c>
      <c r="K124" s="9">
        <v>67100</v>
      </c>
      <c r="L124" s="8">
        <v>0</v>
      </c>
      <c r="M124" s="8">
        <v>0</v>
      </c>
    </row>
    <row r="125" spans="1:13" x14ac:dyDescent="0.25">
      <c r="A125" s="8" t="s">
        <v>77</v>
      </c>
      <c r="B125" s="8" t="s">
        <v>52</v>
      </c>
      <c r="C125" s="10">
        <v>2791</v>
      </c>
      <c r="D125" s="8">
        <v>230</v>
      </c>
      <c r="E125" s="9">
        <v>641930</v>
      </c>
      <c r="F125" s="8">
        <v>1305</v>
      </c>
      <c r="G125" s="9">
        <v>300150</v>
      </c>
      <c r="H125" s="8">
        <v>895</v>
      </c>
      <c r="I125" s="9">
        <v>205850</v>
      </c>
      <c r="J125" s="8">
        <v>466</v>
      </c>
      <c r="K125" s="9">
        <v>107180</v>
      </c>
      <c r="L125" s="8">
        <v>125</v>
      </c>
      <c r="M125" s="9">
        <v>28750</v>
      </c>
    </row>
    <row r="126" spans="1:13" x14ac:dyDescent="0.25">
      <c r="A126" s="8" t="s">
        <v>212</v>
      </c>
      <c r="B126" s="8" t="s">
        <v>43</v>
      </c>
      <c r="C126" s="8">
        <v>2</v>
      </c>
      <c r="D126" s="8">
        <v>500</v>
      </c>
      <c r="E126" s="9">
        <v>1000</v>
      </c>
      <c r="F126" s="8">
        <v>2</v>
      </c>
      <c r="G126" s="9">
        <v>1000</v>
      </c>
      <c r="H126" s="8">
        <v>0</v>
      </c>
      <c r="I126" s="8">
        <v>0</v>
      </c>
      <c r="J126" s="8">
        <v>0</v>
      </c>
      <c r="K126" s="8">
        <v>0</v>
      </c>
      <c r="L126" s="8">
        <v>0</v>
      </c>
      <c r="M126" s="8">
        <v>0</v>
      </c>
    </row>
    <row r="127" spans="1:13" x14ac:dyDescent="0.25">
      <c r="A127" s="8" t="s">
        <v>115</v>
      </c>
      <c r="B127" s="8" t="s">
        <v>44</v>
      </c>
      <c r="C127" s="8">
        <v>50</v>
      </c>
      <c r="D127" s="8">
        <v>28</v>
      </c>
      <c r="E127" s="9">
        <v>1400</v>
      </c>
      <c r="F127" s="8">
        <v>17</v>
      </c>
      <c r="G127" s="8">
        <v>476</v>
      </c>
      <c r="H127" s="8">
        <v>17</v>
      </c>
      <c r="I127" s="8">
        <v>476</v>
      </c>
      <c r="J127" s="8">
        <v>16</v>
      </c>
      <c r="K127" s="8">
        <v>448</v>
      </c>
      <c r="L127" s="8">
        <v>0</v>
      </c>
      <c r="M127" s="8">
        <v>0</v>
      </c>
    </row>
    <row r="128" spans="1:13" x14ac:dyDescent="0.25">
      <c r="A128" s="8" t="s">
        <v>116</v>
      </c>
      <c r="B128" s="8" t="s">
        <v>44</v>
      </c>
      <c r="C128" s="8">
        <v>10</v>
      </c>
      <c r="D128" s="8">
        <v>95</v>
      </c>
      <c r="E128" s="8">
        <v>950</v>
      </c>
      <c r="F128" s="8">
        <v>10</v>
      </c>
      <c r="G128" s="8">
        <v>950</v>
      </c>
      <c r="H128" s="8">
        <v>0</v>
      </c>
      <c r="I128" s="8">
        <v>0</v>
      </c>
      <c r="J128" s="8">
        <v>0</v>
      </c>
      <c r="K128" s="8">
        <v>0</v>
      </c>
      <c r="L128" s="8">
        <v>0</v>
      </c>
      <c r="M128" s="8">
        <v>0</v>
      </c>
    </row>
    <row r="129" spans="1:13" x14ac:dyDescent="0.25">
      <c r="A129" s="8" t="s">
        <v>213</v>
      </c>
      <c r="B129" s="8" t="s">
        <v>45</v>
      </c>
      <c r="C129" s="8">
        <v>3</v>
      </c>
      <c r="D129" s="8">
        <v>650</v>
      </c>
      <c r="E129" s="9">
        <v>1950</v>
      </c>
      <c r="F129" s="8">
        <v>3</v>
      </c>
      <c r="G129" s="9">
        <v>1950</v>
      </c>
      <c r="H129" s="8">
        <v>0</v>
      </c>
      <c r="I129" s="8">
        <v>0</v>
      </c>
      <c r="J129" s="8">
        <v>0</v>
      </c>
      <c r="K129" s="8">
        <v>0</v>
      </c>
      <c r="L129" s="8">
        <v>0</v>
      </c>
      <c r="M129" s="8">
        <v>0</v>
      </c>
    </row>
    <row r="130" spans="1:13" x14ac:dyDescent="0.25">
      <c r="A130" s="8" t="s">
        <v>78</v>
      </c>
      <c r="B130" s="8" t="s">
        <v>43</v>
      </c>
      <c r="C130" s="8">
        <v>48</v>
      </c>
      <c r="D130" s="8">
        <v>115</v>
      </c>
      <c r="E130" s="9">
        <v>5520</v>
      </c>
      <c r="F130" s="8">
        <v>28</v>
      </c>
      <c r="G130" s="9">
        <v>3220</v>
      </c>
      <c r="H130" s="8">
        <v>15</v>
      </c>
      <c r="I130" s="9">
        <v>1725</v>
      </c>
      <c r="J130" s="8">
        <v>5</v>
      </c>
      <c r="K130" s="8">
        <v>575</v>
      </c>
      <c r="L130" s="8">
        <v>0</v>
      </c>
      <c r="M130" s="8">
        <v>0</v>
      </c>
    </row>
    <row r="131" spans="1:13" x14ac:dyDescent="0.25">
      <c r="A131" s="8" t="s">
        <v>79</v>
      </c>
      <c r="B131" s="8" t="s">
        <v>44</v>
      </c>
      <c r="C131" s="8">
        <v>141</v>
      </c>
      <c r="D131" s="8">
        <v>120</v>
      </c>
      <c r="E131" s="9">
        <v>16920</v>
      </c>
      <c r="F131" s="8">
        <v>66</v>
      </c>
      <c r="G131" s="9">
        <v>7920</v>
      </c>
      <c r="H131" s="8">
        <v>39</v>
      </c>
      <c r="I131" s="9">
        <v>4680</v>
      </c>
      <c r="J131" s="8">
        <v>36</v>
      </c>
      <c r="K131" s="9">
        <v>4320</v>
      </c>
      <c r="L131" s="8">
        <v>0</v>
      </c>
      <c r="M131" s="8">
        <v>0</v>
      </c>
    </row>
    <row r="132" spans="1:13" x14ac:dyDescent="0.25">
      <c r="A132" s="8" t="s">
        <v>117</v>
      </c>
      <c r="B132" s="8" t="s">
        <v>87</v>
      </c>
      <c r="C132" s="8">
        <v>10</v>
      </c>
      <c r="D132" s="9">
        <v>10000</v>
      </c>
      <c r="E132" s="9">
        <v>100000</v>
      </c>
      <c r="F132" s="8">
        <v>10</v>
      </c>
      <c r="G132" s="9">
        <v>100000</v>
      </c>
      <c r="H132" s="8">
        <v>0</v>
      </c>
      <c r="I132" s="8">
        <v>0</v>
      </c>
      <c r="J132" s="8">
        <v>0</v>
      </c>
      <c r="K132" s="8">
        <v>0</v>
      </c>
      <c r="L132" s="8">
        <v>0</v>
      </c>
      <c r="M132" s="8">
        <v>0</v>
      </c>
    </row>
    <row r="133" spans="1:13" x14ac:dyDescent="0.25">
      <c r="A133" s="8" t="s">
        <v>118</v>
      </c>
      <c r="B133" s="8" t="s">
        <v>45</v>
      </c>
      <c r="C133" s="10">
        <v>1305</v>
      </c>
      <c r="D133" s="8">
        <v>15</v>
      </c>
      <c r="E133" s="9">
        <v>19575</v>
      </c>
      <c r="F133" s="8">
        <v>1305</v>
      </c>
      <c r="G133" s="9">
        <v>19575</v>
      </c>
      <c r="H133" s="8">
        <v>0</v>
      </c>
      <c r="I133" s="8">
        <v>0</v>
      </c>
      <c r="J133" s="8">
        <v>0</v>
      </c>
      <c r="K133" s="8">
        <v>0</v>
      </c>
      <c r="L133" s="8">
        <v>0</v>
      </c>
      <c r="M133" s="8">
        <v>0</v>
      </c>
    </row>
    <row r="134" spans="1:13" x14ac:dyDescent="0.25">
      <c r="A134" s="8" t="s">
        <v>214</v>
      </c>
      <c r="B134" s="8" t="s">
        <v>45</v>
      </c>
      <c r="C134" s="8">
        <v>34</v>
      </c>
      <c r="D134" s="8">
        <v>331</v>
      </c>
      <c r="E134" s="9">
        <v>11254</v>
      </c>
      <c r="F134" s="8">
        <v>31</v>
      </c>
      <c r="G134" s="9">
        <v>10261</v>
      </c>
      <c r="H134" s="8">
        <v>3</v>
      </c>
      <c r="I134" s="8">
        <v>993</v>
      </c>
      <c r="J134" s="8">
        <v>0</v>
      </c>
      <c r="K134" s="8">
        <v>0</v>
      </c>
      <c r="L134" s="8">
        <v>0</v>
      </c>
      <c r="M134" s="8">
        <v>0</v>
      </c>
    </row>
    <row r="135" spans="1:13" x14ac:dyDescent="0.25">
      <c r="A135" s="8" t="s">
        <v>215</v>
      </c>
      <c r="B135" s="8" t="s">
        <v>43</v>
      </c>
      <c r="C135" s="8">
        <v>73</v>
      </c>
      <c r="D135" s="8">
        <v>35</v>
      </c>
      <c r="E135" s="9">
        <v>2555</v>
      </c>
      <c r="F135" s="8">
        <v>63</v>
      </c>
      <c r="G135" s="9">
        <v>2205</v>
      </c>
      <c r="H135" s="8">
        <v>0</v>
      </c>
      <c r="I135" s="8">
        <v>0</v>
      </c>
      <c r="J135" s="8">
        <v>10</v>
      </c>
      <c r="K135" s="8">
        <v>350</v>
      </c>
      <c r="L135" s="8">
        <v>0</v>
      </c>
      <c r="M135" s="8">
        <v>0</v>
      </c>
    </row>
    <row r="136" spans="1:13" x14ac:dyDescent="0.25">
      <c r="A136" s="8" t="s">
        <v>216</v>
      </c>
      <c r="B136" s="8" t="s">
        <v>52</v>
      </c>
      <c r="C136" s="8">
        <v>56</v>
      </c>
      <c r="D136" s="9">
        <v>1200</v>
      </c>
      <c r="E136" s="9">
        <v>67200</v>
      </c>
      <c r="F136" s="8">
        <v>43</v>
      </c>
      <c r="G136" s="9">
        <v>51600</v>
      </c>
      <c r="H136" s="8">
        <v>13</v>
      </c>
      <c r="I136" s="9">
        <v>15600</v>
      </c>
      <c r="J136" s="8">
        <v>0</v>
      </c>
      <c r="K136" s="8">
        <v>0</v>
      </c>
      <c r="L136" s="8">
        <v>0</v>
      </c>
      <c r="M136" s="8">
        <v>0</v>
      </c>
    </row>
    <row r="137" spans="1:13" x14ac:dyDescent="0.25">
      <c r="A137" s="8" t="s">
        <v>217</v>
      </c>
      <c r="B137" s="8" t="s">
        <v>108</v>
      </c>
      <c r="C137" s="8">
        <v>106</v>
      </c>
      <c r="D137" s="8">
        <v>78</v>
      </c>
      <c r="E137" s="9">
        <v>8268</v>
      </c>
      <c r="F137" s="8">
        <v>59</v>
      </c>
      <c r="G137" s="9">
        <v>4602</v>
      </c>
      <c r="H137" s="8">
        <v>19</v>
      </c>
      <c r="I137" s="9">
        <v>1482</v>
      </c>
      <c r="J137" s="8">
        <v>28</v>
      </c>
      <c r="K137" s="9">
        <v>2184</v>
      </c>
      <c r="L137" s="8">
        <v>0</v>
      </c>
      <c r="M137" s="8">
        <v>0</v>
      </c>
    </row>
    <row r="138" spans="1:13" x14ac:dyDescent="0.25">
      <c r="A138" s="8" t="s">
        <v>218</v>
      </c>
      <c r="B138" s="8" t="s">
        <v>108</v>
      </c>
      <c r="C138" s="8">
        <v>84</v>
      </c>
      <c r="D138" s="8">
        <v>115</v>
      </c>
      <c r="E138" s="9">
        <v>9660</v>
      </c>
      <c r="F138" s="8">
        <v>46</v>
      </c>
      <c r="G138" s="9">
        <v>5290</v>
      </c>
      <c r="H138" s="8">
        <v>17</v>
      </c>
      <c r="I138" s="9">
        <v>1955</v>
      </c>
      <c r="J138" s="8">
        <v>21</v>
      </c>
      <c r="K138" s="9">
        <v>2415</v>
      </c>
      <c r="L138" s="8">
        <v>0</v>
      </c>
      <c r="M138" s="8">
        <v>0</v>
      </c>
    </row>
    <row r="139" spans="1:13" x14ac:dyDescent="0.25">
      <c r="A139" s="8" t="s">
        <v>119</v>
      </c>
      <c r="B139" s="8" t="s">
        <v>45</v>
      </c>
      <c r="C139" s="8">
        <v>21</v>
      </c>
      <c r="D139" s="8">
        <v>48</v>
      </c>
      <c r="E139" s="9">
        <v>1008</v>
      </c>
      <c r="F139" s="8">
        <v>21</v>
      </c>
      <c r="G139" s="9">
        <v>1008</v>
      </c>
      <c r="H139" s="8">
        <v>0</v>
      </c>
      <c r="I139" s="8">
        <v>0</v>
      </c>
      <c r="J139" s="8">
        <v>0</v>
      </c>
      <c r="K139" s="8">
        <v>0</v>
      </c>
      <c r="L139" s="8">
        <v>0</v>
      </c>
      <c r="M139" s="8">
        <v>0</v>
      </c>
    </row>
    <row r="140" spans="1:13" x14ac:dyDescent="0.25">
      <c r="A140" s="8" t="s">
        <v>219</v>
      </c>
      <c r="B140" s="8" t="s">
        <v>45</v>
      </c>
      <c r="C140" s="8">
        <v>32</v>
      </c>
      <c r="D140" s="8">
        <v>45</v>
      </c>
      <c r="E140" s="9">
        <v>1440</v>
      </c>
      <c r="F140" s="8">
        <v>21</v>
      </c>
      <c r="G140" s="8">
        <v>945</v>
      </c>
      <c r="H140" s="8">
        <v>11</v>
      </c>
      <c r="I140" s="8">
        <v>495</v>
      </c>
      <c r="J140" s="8">
        <v>0</v>
      </c>
      <c r="K140" s="8">
        <v>0</v>
      </c>
      <c r="L140" s="8">
        <v>0</v>
      </c>
      <c r="M140" s="8">
        <v>0</v>
      </c>
    </row>
    <row r="141" spans="1:13" x14ac:dyDescent="0.25">
      <c r="A141" s="8" t="s">
        <v>220</v>
      </c>
      <c r="B141" s="8" t="s">
        <v>45</v>
      </c>
      <c r="C141" s="8">
        <v>35</v>
      </c>
      <c r="D141" s="8">
        <v>90</v>
      </c>
      <c r="E141" s="9">
        <v>3150</v>
      </c>
      <c r="F141" s="8">
        <v>15</v>
      </c>
      <c r="G141" s="9">
        <v>1350</v>
      </c>
      <c r="H141" s="8">
        <v>5</v>
      </c>
      <c r="I141" s="8">
        <v>450</v>
      </c>
      <c r="J141" s="8">
        <v>15</v>
      </c>
      <c r="K141" s="9">
        <v>1350</v>
      </c>
      <c r="L141" s="8">
        <v>0</v>
      </c>
      <c r="M141" s="8">
        <v>0</v>
      </c>
    </row>
    <row r="142" spans="1:13" x14ac:dyDescent="0.25">
      <c r="A142" s="8" t="s">
        <v>221</v>
      </c>
      <c r="B142" s="8" t="s">
        <v>82</v>
      </c>
      <c r="C142" s="8">
        <v>5</v>
      </c>
      <c r="D142" s="8">
        <v>239.79</v>
      </c>
      <c r="E142" s="9">
        <v>1198.95</v>
      </c>
      <c r="F142" s="8">
        <v>5</v>
      </c>
      <c r="G142" s="9">
        <v>1198.95</v>
      </c>
      <c r="H142" s="8">
        <v>0</v>
      </c>
      <c r="I142" s="8">
        <v>0</v>
      </c>
      <c r="J142" s="8">
        <v>0</v>
      </c>
      <c r="K142" s="8">
        <v>0</v>
      </c>
      <c r="L142" s="8">
        <v>0</v>
      </c>
      <c r="M142" s="8">
        <v>0</v>
      </c>
    </row>
    <row r="143" spans="1:13" x14ac:dyDescent="0.25">
      <c r="A143" s="8" t="s">
        <v>222</v>
      </c>
      <c r="B143" s="8" t="s">
        <v>82</v>
      </c>
      <c r="C143" s="8">
        <v>5</v>
      </c>
      <c r="D143" s="8">
        <v>300</v>
      </c>
      <c r="E143" s="9">
        <v>1500</v>
      </c>
      <c r="F143" s="8">
        <v>5</v>
      </c>
      <c r="G143" s="9">
        <v>1500</v>
      </c>
      <c r="H143" s="8">
        <v>0</v>
      </c>
      <c r="I143" s="8">
        <v>0</v>
      </c>
      <c r="J143" s="8">
        <v>0</v>
      </c>
      <c r="K143" s="8">
        <v>0</v>
      </c>
      <c r="L143" s="8">
        <v>0</v>
      </c>
      <c r="M143" s="8">
        <v>0</v>
      </c>
    </row>
    <row r="144" spans="1:13" x14ac:dyDescent="0.25">
      <c r="A144" s="8" t="s">
        <v>223</v>
      </c>
      <c r="B144" s="8" t="s">
        <v>45</v>
      </c>
      <c r="C144" s="8">
        <v>9</v>
      </c>
      <c r="D144" s="8">
        <v>60</v>
      </c>
      <c r="E144" s="8">
        <v>540</v>
      </c>
      <c r="F144" s="8">
        <v>9</v>
      </c>
      <c r="G144" s="8">
        <v>540</v>
      </c>
      <c r="H144" s="8">
        <v>0</v>
      </c>
      <c r="I144" s="8">
        <v>0</v>
      </c>
      <c r="J144" s="8">
        <v>0</v>
      </c>
      <c r="K144" s="8">
        <v>0</v>
      </c>
      <c r="L144" s="8">
        <v>0</v>
      </c>
      <c r="M144" s="8">
        <v>0</v>
      </c>
    </row>
    <row r="145" spans="1:13" x14ac:dyDescent="0.25">
      <c r="A145" s="8" t="s">
        <v>224</v>
      </c>
      <c r="B145" s="8" t="s">
        <v>45</v>
      </c>
      <c r="C145" s="8">
        <v>2</v>
      </c>
      <c r="D145" s="8">
        <v>180</v>
      </c>
      <c r="E145" s="8">
        <v>360</v>
      </c>
      <c r="F145" s="8">
        <v>2</v>
      </c>
      <c r="G145" s="8">
        <v>360</v>
      </c>
      <c r="H145" s="8">
        <v>0</v>
      </c>
      <c r="I145" s="8">
        <v>0</v>
      </c>
      <c r="J145" s="8">
        <v>0</v>
      </c>
      <c r="K145" s="8">
        <v>0</v>
      </c>
      <c r="L145" s="8">
        <v>0</v>
      </c>
      <c r="M145" s="8">
        <v>0</v>
      </c>
    </row>
    <row r="146" spans="1:13" x14ac:dyDescent="0.25">
      <c r="A146" s="8" t="s">
        <v>225</v>
      </c>
      <c r="B146" s="8" t="s">
        <v>45</v>
      </c>
      <c r="C146" s="8">
        <v>65</v>
      </c>
      <c r="D146" s="8">
        <v>175</v>
      </c>
      <c r="E146" s="9">
        <v>11375</v>
      </c>
      <c r="F146" s="8">
        <v>50</v>
      </c>
      <c r="G146" s="9">
        <v>8750</v>
      </c>
      <c r="H146" s="8">
        <v>10</v>
      </c>
      <c r="I146" s="9">
        <v>1750</v>
      </c>
      <c r="J146" s="8">
        <v>5</v>
      </c>
      <c r="K146" s="8">
        <v>875</v>
      </c>
      <c r="L146" s="8">
        <v>0</v>
      </c>
      <c r="M146" s="8">
        <v>0</v>
      </c>
    </row>
    <row r="147" spans="1:13" x14ac:dyDescent="0.25">
      <c r="A147" s="8" t="s">
        <v>226</v>
      </c>
      <c r="B147" s="8" t="s">
        <v>45</v>
      </c>
      <c r="C147" s="8">
        <v>1</v>
      </c>
      <c r="D147" s="8">
        <v>123</v>
      </c>
      <c r="E147" s="8">
        <v>123</v>
      </c>
      <c r="F147" s="8">
        <v>1</v>
      </c>
      <c r="G147" s="8">
        <v>123</v>
      </c>
      <c r="H147" s="8">
        <v>0</v>
      </c>
      <c r="I147" s="8">
        <v>0</v>
      </c>
      <c r="J147" s="8">
        <v>0</v>
      </c>
      <c r="K147" s="8">
        <v>0</v>
      </c>
      <c r="L147" s="8">
        <v>0</v>
      </c>
      <c r="M147" s="8">
        <v>0</v>
      </c>
    </row>
    <row r="148" spans="1:13" x14ac:dyDescent="0.25">
      <c r="A148" s="8" t="s">
        <v>227</v>
      </c>
      <c r="B148" s="8" t="s">
        <v>45</v>
      </c>
      <c r="C148" s="8">
        <v>463</v>
      </c>
      <c r="D148" s="8">
        <v>38</v>
      </c>
      <c r="E148" s="9">
        <v>17594</v>
      </c>
      <c r="F148" s="8">
        <v>171</v>
      </c>
      <c r="G148" s="9">
        <v>6498</v>
      </c>
      <c r="H148" s="8">
        <v>116</v>
      </c>
      <c r="I148" s="9">
        <v>4408</v>
      </c>
      <c r="J148" s="8">
        <v>166</v>
      </c>
      <c r="K148" s="9">
        <v>6308</v>
      </c>
      <c r="L148" s="8">
        <v>10</v>
      </c>
      <c r="M148" s="8">
        <v>380</v>
      </c>
    </row>
    <row r="149" spans="1:13" x14ac:dyDescent="0.25">
      <c r="A149" s="8" t="s">
        <v>228</v>
      </c>
      <c r="B149" s="8" t="s">
        <v>45</v>
      </c>
      <c r="C149" s="8">
        <v>490</v>
      </c>
      <c r="D149" s="8">
        <v>38</v>
      </c>
      <c r="E149" s="9">
        <v>18620</v>
      </c>
      <c r="F149" s="8">
        <v>235</v>
      </c>
      <c r="G149" s="9">
        <v>8930</v>
      </c>
      <c r="H149" s="8">
        <v>80</v>
      </c>
      <c r="I149" s="9">
        <v>3040</v>
      </c>
      <c r="J149" s="8">
        <v>165</v>
      </c>
      <c r="K149" s="9">
        <v>6270</v>
      </c>
      <c r="L149" s="8">
        <v>10</v>
      </c>
      <c r="M149" s="8">
        <v>380</v>
      </c>
    </row>
    <row r="150" spans="1:13" x14ac:dyDescent="0.25">
      <c r="A150" s="8" t="s">
        <v>229</v>
      </c>
      <c r="B150" s="8" t="s">
        <v>45</v>
      </c>
      <c r="C150" s="8">
        <v>282</v>
      </c>
      <c r="D150" s="8">
        <v>38</v>
      </c>
      <c r="E150" s="9">
        <v>10716</v>
      </c>
      <c r="F150" s="8">
        <v>136</v>
      </c>
      <c r="G150" s="9">
        <v>5168</v>
      </c>
      <c r="H150" s="8">
        <v>45</v>
      </c>
      <c r="I150" s="9">
        <v>1710</v>
      </c>
      <c r="J150" s="8">
        <v>96</v>
      </c>
      <c r="K150" s="9">
        <v>3648</v>
      </c>
      <c r="L150" s="8">
        <v>5</v>
      </c>
      <c r="M150" s="8">
        <v>190</v>
      </c>
    </row>
    <row r="151" spans="1:13" x14ac:dyDescent="0.25">
      <c r="A151" s="8" t="s">
        <v>230</v>
      </c>
      <c r="B151" s="8" t="s">
        <v>45</v>
      </c>
      <c r="C151" s="8">
        <v>122</v>
      </c>
      <c r="D151" s="8">
        <v>38</v>
      </c>
      <c r="E151" s="9">
        <v>4636</v>
      </c>
      <c r="F151" s="8">
        <v>62</v>
      </c>
      <c r="G151" s="9">
        <v>2356</v>
      </c>
      <c r="H151" s="8">
        <v>20</v>
      </c>
      <c r="I151" s="8">
        <v>760</v>
      </c>
      <c r="J151" s="8">
        <v>40</v>
      </c>
      <c r="K151" s="9">
        <v>1520</v>
      </c>
      <c r="L151" s="8">
        <v>0</v>
      </c>
      <c r="M151" s="8">
        <v>0</v>
      </c>
    </row>
    <row r="152" spans="1:13" x14ac:dyDescent="0.25">
      <c r="A152" s="8" t="s">
        <v>231</v>
      </c>
      <c r="B152" s="8" t="s">
        <v>120</v>
      </c>
      <c r="C152" s="8">
        <v>1</v>
      </c>
      <c r="D152" s="9">
        <v>3750</v>
      </c>
      <c r="E152" s="9">
        <v>3750</v>
      </c>
      <c r="F152" s="8">
        <v>0</v>
      </c>
      <c r="G152" s="8">
        <v>0</v>
      </c>
      <c r="H152" s="8">
        <v>0</v>
      </c>
      <c r="I152" s="8">
        <v>0</v>
      </c>
      <c r="J152" s="8">
        <v>1</v>
      </c>
      <c r="K152" s="9">
        <v>3750</v>
      </c>
      <c r="L152" s="8">
        <v>0</v>
      </c>
      <c r="M152" s="8">
        <v>0</v>
      </c>
    </row>
    <row r="153" spans="1:13" x14ac:dyDescent="0.25">
      <c r="A153" s="8" t="s">
        <v>232</v>
      </c>
      <c r="B153" s="8" t="s">
        <v>120</v>
      </c>
      <c r="C153" s="8">
        <v>1</v>
      </c>
      <c r="D153" s="9">
        <v>3750</v>
      </c>
      <c r="E153" s="9">
        <v>3750</v>
      </c>
      <c r="F153" s="8">
        <v>0</v>
      </c>
      <c r="G153" s="8">
        <v>0</v>
      </c>
      <c r="H153" s="8">
        <v>0</v>
      </c>
      <c r="I153" s="8">
        <v>0</v>
      </c>
      <c r="J153" s="8">
        <v>1</v>
      </c>
      <c r="K153" s="9">
        <v>3750</v>
      </c>
      <c r="L153" s="8">
        <v>0</v>
      </c>
      <c r="M153" s="8">
        <v>0</v>
      </c>
    </row>
    <row r="154" spans="1:13" x14ac:dyDescent="0.25">
      <c r="A154" s="8" t="s">
        <v>233</v>
      </c>
      <c r="B154" s="8" t="s">
        <v>120</v>
      </c>
      <c r="C154" s="8">
        <v>1</v>
      </c>
      <c r="D154" s="9">
        <v>3750</v>
      </c>
      <c r="E154" s="9">
        <v>3750</v>
      </c>
      <c r="F154" s="8">
        <v>0</v>
      </c>
      <c r="G154" s="8">
        <v>0</v>
      </c>
      <c r="H154" s="8">
        <v>0</v>
      </c>
      <c r="I154" s="8">
        <v>0</v>
      </c>
      <c r="J154" s="8">
        <v>1</v>
      </c>
      <c r="K154" s="9">
        <v>3750</v>
      </c>
      <c r="L154" s="8">
        <v>0</v>
      </c>
      <c r="M154" s="8">
        <v>0</v>
      </c>
    </row>
    <row r="155" spans="1:13" x14ac:dyDescent="0.25">
      <c r="A155" s="8" t="s">
        <v>234</v>
      </c>
      <c r="B155" s="8" t="s">
        <v>120</v>
      </c>
      <c r="C155" s="8">
        <v>1</v>
      </c>
      <c r="D155" s="9">
        <v>3750</v>
      </c>
      <c r="E155" s="9">
        <v>3750</v>
      </c>
      <c r="F155" s="8">
        <v>0</v>
      </c>
      <c r="G155" s="8">
        <v>0</v>
      </c>
      <c r="H155" s="8">
        <v>0</v>
      </c>
      <c r="I155" s="8">
        <v>0</v>
      </c>
      <c r="J155" s="8">
        <v>1</v>
      </c>
      <c r="K155" s="9">
        <v>3750</v>
      </c>
      <c r="L155" s="8">
        <v>0</v>
      </c>
      <c r="M155" s="8">
        <v>0</v>
      </c>
    </row>
    <row r="156" spans="1:13" x14ac:dyDescent="0.25">
      <c r="A156" s="8" t="s">
        <v>235</v>
      </c>
      <c r="B156" s="8" t="s">
        <v>45</v>
      </c>
      <c r="C156" s="8">
        <v>11</v>
      </c>
      <c r="D156" s="8">
        <v>55</v>
      </c>
      <c r="E156" s="8">
        <v>605</v>
      </c>
      <c r="F156" s="8">
        <v>11</v>
      </c>
      <c r="G156" s="8">
        <v>605</v>
      </c>
      <c r="H156" s="8">
        <v>0</v>
      </c>
      <c r="I156" s="8">
        <v>0</v>
      </c>
      <c r="J156" s="8">
        <v>0</v>
      </c>
      <c r="K156" s="8">
        <v>0</v>
      </c>
      <c r="L156" s="8">
        <v>0</v>
      </c>
      <c r="M156" s="8">
        <v>0</v>
      </c>
    </row>
    <row r="157" spans="1:13" x14ac:dyDescent="0.25">
      <c r="A157" s="8" t="s">
        <v>236</v>
      </c>
      <c r="B157" s="8" t="s">
        <v>45</v>
      </c>
      <c r="C157" s="8">
        <v>17</v>
      </c>
      <c r="D157" s="8">
        <v>24.9</v>
      </c>
      <c r="E157" s="8">
        <v>423.3</v>
      </c>
      <c r="F157" s="8">
        <v>17</v>
      </c>
      <c r="G157" s="8">
        <v>423.3</v>
      </c>
      <c r="H157" s="8">
        <v>0</v>
      </c>
      <c r="I157" s="8">
        <v>0</v>
      </c>
      <c r="J157" s="8">
        <v>0</v>
      </c>
      <c r="K157" s="8">
        <v>0</v>
      </c>
      <c r="L157" s="8">
        <v>0</v>
      </c>
      <c r="M157" s="8">
        <v>0</v>
      </c>
    </row>
    <row r="158" spans="1:13" x14ac:dyDescent="0.25">
      <c r="A158" s="8" t="s">
        <v>237</v>
      </c>
      <c r="B158" s="8" t="s">
        <v>43</v>
      </c>
      <c r="C158" s="8">
        <v>72</v>
      </c>
      <c r="D158" s="8">
        <v>35</v>
      </c>
      <c r="E158" s="9">
        <v>2520</v>
      </c>
      <c r="F158" s="8">
        <v>55</v>
      </c>
      <c r="G158" s="9">
        <v>1925</v>
      </c>
      <c r="H158" s="8">
        <v>0</v>
      </c>
      <c r="I158" s="8">
        <v>0</v>
      </c>
      <c r="J158" s="8">
        <v>17</v>
      </c>
      <c r="K158" s="8">
        <v>595</v>
      </c>
      <c r="L158" s="8">
        <v>0</v>
      </c>
      <c r="M158" s="8">
        <v>0</v>
      </c>
    </row>
    <row r="159" spans="1:13" x14ac:dyDescent="0.25">
      <c r="A159" s="8" t="s">
        <v>238</v>
      </c>
      <c r="B159" s="8" t="s">
        <v>43</v>
      </c>
      <c r="C159" s="8">
        <v>139</v>
      </c>
      <c r="D159" s="8">
        <v>40</v>
      </c>
      <c r="E159" s="9">
        <v>5560</v>
      </c>
      <c r="F159" s="8">
        <v>92</v>
      </c>
      <c r="G159" s="9">
        <v>3680</v>
      </c>
      <c r="H159" s="8">
        <v>18</v>
      </c>
      <c r="I159" s="8">
        <v>720</v>
      </c>
      <c r="J159" s="8">
        <v>29</v>
      </c>
      <c r="K159" s="9">
        <v>1160</v>
      </c>
      <c r="L159" s="8">
        <v>0</v>
      </c>
      <c r="M159" s="8">
        <v>0</v>
      </c>
    </row>
    <row r="160" spans="1:13" x14ac:dyDescent="0.25">
      <c r="A160" s="8" t="s">
        <v>239</v>
      </c>
      <c r="B160" s="8" t="s">
        <v>87</v>
      </c>
      <c r="C160" s="8">
        <v>12</v>
      </c>
      <c r="D160" s="9">
        <v>1100</v>
      </c>
      <c r="E160" s="9">
        <v>13200</v>
      </c>
      <c r="F160" s="8">
        <v>12</v>
      </c>
      <c r="G160" s="9">
        <v>13200</v>
      </c>
      <c r="H160" s="8">
        <v>0</v>
      </c>
      <c r="I160" s="8">
        <v>0</v>
      </c>
      <c r="J160" s="8">
        <v>0</v>
      </c>
      <c r="K160" s="8">
        <v>0</v>
      </c>
      <c r="L160" s="8">
        <v>0</v>
      </c>
      <c r="M160" s="8">
        <v>0</v>
      </c>
    </row>
    <row r="161" spans="1:13" x14ac:dyDescent="0.25">
      <c r="A161" s="8" t="s">
        <v>240</v>
      </c>
      <c r="B161" s="8" t="s">
        <v>45</v>
      </c>
      <c r="C161" s="8">
        <v>55</v>
      </c>
      <c r="D161" s="8">
        <v>168</v>
      </c>
      <c r="E161" s="9">
        <v>9240</v>
      </c>
      <c r="F161" s="8">
        <v>45</v>
      </c>
      <c r="G161" s="9">
        <v>7560</v>
      </c>
      <c r="H161" s="8">
        <v>0</v>
      </c>
      <c r="I161" s="8">
        <v>0</v>
      </c>
      <c r="J161" s="8">
        <v>10</v>
      </c>
      <c r="K161" s="9">
        <v>1680</v>
      </c>
      <c r="L161" s="8">
        <v>0</v>
      </c>
      <c r="M161" s="8">
        <v>0</v>
      </c>
    </row>
    <row r="162" spans="1:13" x14ac:dyDescent="0.25">
      <c r="A162" s="8" t="s">
        <v>121</v>
      </c>
      <c r="B162" s="8" t="s">
        <v>43</v>
      </c>
      <c r="C162" s="8">
        <v>1</v>
      </c>
      <c r="D162" s="8">
        <v>335</v>
      </c>
      <c r="E162" s="8">
        <v>335</v>
      </c>
      <c r="F162" s="8">
        <v>1</v>
      </c>
      <c r="G162" s="8">
        <v>335</v>
      </c>
      <c r="H162" s="8">
        <v>0</v>
      </c>
      <c r="I162" s="8">
        <v>0</v>
      </c>
      <c r="J162" s="8">
        <v>0</v>
      </c>
      <c r="K162" s="8">
        <v>0</v>
      </c>
      <c r="L162" s="8">
        <v>0</v>
      </c>
      <c r="M162" s="8">
        <v>0</v>
      </c>
    </row>
    <row r="163" spans="1:13" x14ac:dyDescent="0.25">
      <c r="A163" s="8" t="s">
        <v>241</v>
      </c>
      <c r="B163" s="8" t="s">
        <v>45</v>
      </c>
      <c r="C163" s="8">
        <v>41</v>
      </c>
      <c r="D163" s="8">
        <v>12</v>
      </c>
      <c r="E163" s="8">
        <v>492</v>
      </c>
      <c r="F163" s="8">
        <v>36</v>
      </c>
      <c r="G163" s="8">
        <v>432</v>
      </c>
      <c r="H163" s="8">
        <v>0</v>
      </c>
      <c r="I163" s="8">
        <v>0</v>
      </c>
      <c r="J163" s="8">
        <v>5</v>
      </c>
      <c r="K163" s="8">
        <v>60</v>
      </c>
      <c r="L163" s="8">
        <v>0</v>
      </c>
      <c r="M163" s="8">
        <v>0</v>
      </c>
    </row>
    <row r="164" spans="1:13" x14ac:dyDescent="0.25">
      <c r="A164" s="8" t="s">
        <v>242</v>
      </c>
      <c r="B164" s="8" t="s">
        <v>45</v>
      </c>
      <c r="C164" s="8">
        <v>59</v>
      </c>
      <c r="D164" s="8">
        <v>7</v>
      </c>
      <c r="E164" s="8">
        <v>413</v>
      </c>
      <c r="F164" s="8">
        <v>54</v>
      </c>
      <c r="G164" s="8">
        <v>378</v>
      </c>
      <c r="H164" s="8">
        <v>0</v>
      </c>
      <c r="I164" s="8">
        <v>0</v>
      </c>
      <c r="J164" s="8">
        <v>5</v>
      </c>
      <c r="K164" s="8">
        <v>35</v>
      </c>
      <c r="L164" s="8">
        <v>0</v>
      </c>
      <c r="M164" s="8">
        <v>0</v>
      </c>
    </row>
    <row r="165" spans="1:13" x14ac:dyDescent="0.25">
      <c r="A165" s="8" t="s">
        <v>122</v>
      </c>
      <c r="B165" s="8" t="s">
        <v>44</v>
      </c>
      <c r="C165" s="8">
        <v>38</v>
      </c>
      <c r="D165" s="8">
        <v>95</v>
      </c>
      <c r="E165" s="9">
        <v>3610</v>
      </c>
      <c r="F165" s="8">
        <v>33</v>
      </c>
      <c r="G165" s="9">
        <v>3135</v>
      </c>
      <c r="H165" s="8">
        <v>0</v>
      </c>
      <c r="I165" s="8">
        <v>0</v>
      </c>
      <c r="J165" s="8">
        <v>5</v>
      </c>
      <c r="K165" s="8">
        <v>475</v>
      </c>
      <c r="L165" s="8">
        <v>0</v>
      </c>
      <c r="M165" s="8">
        <v>0</v>
      </c>
    </row>
    <row r="166" spans="1:13" x14ac:dyDescent="0.25">
      <c r="A166" s="8" t="s">
        <v>243</v>
      </c>
      <c r="B166" s="8" t="s">
        <v>95</v>
      </c>
      <c r="C166" s="8">
        <v>20</v>
      </c>
      <c r="D166" s="8">
        <v>500</v>
      </c>
      <c r="E166" s="9">
        <v>10000</v>
      </c>
      <c r="F166" s="8">
        <v>10</v>
      </c>
      <c r="G166" s="9">
        <v>5000</v>
      </c>
      <c r="H166" s="8">
        <v>10</v>
      </c>
      <c r="I166" s="9">
        <v>5000</v>
      </c>
      <c r="J166" s="8">
        <v>0</v>
      </c>
      <c r="K166" s="8">
        <v>0</v>
      </c>
      <c r="L166" s="8">
        <v>0</v>
      </c>
      <c r="M166" s="8">
        <v>0</v>
      </c>
    </row>
    <row r="167" spans="1:13" x14ac:dyDescent="0.25">
      <c r="A167" s="8" t="s">
        <v>123</v>
      </c>
      <c r="B167" s="8" t="s">
        <v>45</v>
      </c>
      <c r="C167" s="10">
        <v>1000</v>
      </c>
      <c r="D167" s="8">
        <v>15</v>
      </c>
      <c r="E167" s="9">
        <v>15000</v>
      </c>
      <c r="F167" s="8">
        <v>1000</v>
      </c>
      <c r="G167" s="9">
        <v>15000</v>
      </c>
      <c r="H167" s="8">
        <v>0</v>
      </c>
      <c r="I167" s="8">
        <v>0</v>
      </c>
      <c r="J167" s="8">
        <v>0</v>
      </c>
      <c r="K167" s="8">
        <v>0</v>
      </c>
      <c r="L167" s="8">
        <v>0</v>
      </c>
      <c r="M167" s="8">
        <v>0</v>
      </c>
    </row>
    <row r="168" spans="1:13" x14ac:dyDescent="0.25">
      <c r="A168" s="8" t="s">
        <v>251</v>
      </c>
      <c r="B168" s="8" t="s">
        <v>87</v>
      </c>
      <c r="C168" s="8">
        <v>2</v>
      </c>
      <c r="D168" s="9">
        <v>5300</v>
      </c>
      <c r="E168" s="9">
        <v>10600</v>
      </c>
      <c r="F168" s="8">
        <v>2</v>
      </c>
      <c r="G168" s="9">
        <v>10600</v>
      </c>
      <c r="H168" s="8">
        <v>0</v>
      </c>
      <c r="I168" s="8">
        <v>0</v>
      </c>
      <c r="J168" s="8">
        <v>0</v>
      </c>
      <c r="K168" s="8">
        <v>0</v>
      </c>
      <c r="L168" s="8">
        <v>0</v>
      </c>
      <c r="M168" s="8">
        <v>0</v>
      </c>
    </row>
    <row r="169" spans="1:13" x14ac:dyDescent="0.25">
      <c r="A169" s="8" t="s">
        <v>244</v>
      </c>
      <c r="B169" s="8" t="s">
        <v>45</v>
      </c>
      <c r="C169" s="8">
        <v>51</v>
      </c>
      <c r="D169" s="8">
        <v>64.2</v>
      </c>
      <c r="E169" s="9">
        <v>3274.2</v>
      </c>
      <c r="F169" s="8">
        <v>51</v>
      </c>
      <c r="G169" s="9">
        <v>3274.2</v>
      </c>
      <c r="H169" s="8">
        <v>0</v>
      </c>
      <c r="I169" s="8">
        <v>0</v>
      </c>
      <c r="J169" s="8">
        <v>0</v>
      </c>
      <c r="K169" s="8">
        <v>0</v>
      </c>
      <c r="L169" s="8">
        <v>0</v>
      </c>
      <c r="M169" s="8">
        <v>0</v>
      </c>
    </row>
    <row r="170" spans="1:13" x14ac:dyDescent="0.25">
      <c r="A170" s="8" t="s">
        <v>245</v>
      </c>
      <c r="B170" s="8" t="s">
        <v>95</v>
      </c>
      <c r="C170" s="8">
        <v>56</v>
      </c>
      <c r="D170" s="8">
        <v>54.6</v>
      </c>
      <c r="E170" s="9">
        <v>3057.6</v>
      </c>
      <c r="F170" s="8">
        <v>51</v>
      </c>
      <c r="G170" s="9">
        <v>2784.6</v>
      </c>
      <c r="H170" s="8">
        <v>5</v>
      </c>
      <c r="I170" s="8">
        <v>273</v>
      </c>
      <c r="J170" s="8">
        <v>0</v>
      </c>
      <c r="K170" s="8">
        <v>0</v>
      </c>
      <c r="L170" s="8">
        <v>0</v>
      </c>
      <c r="M170" s="8">
        <v>0</v>
      </c>
    </row>
    <row r="171" spans="1:13" x14ac:dyDescent="0.25">
      <c r="A171" s="8" t="s">
        <v>246</v>
      </c>
      <c r="B171" s="8" t="s">
        <v>95</v>
      </c>
      <c r="C171" s="8">
        <v>51</v>
      </c>
      <c r="D171" s="8">
        <v>106.6</v>
      </c>
      <c r="E171" s="9">
        <v>5436.6</v>
      </c>
      <c r="F171" s="8">
        <v>34</v>
      </c>
      <c r="G171" s="9">
        <v>3624.4</v>
      </c>
      <c r="H171" s="8">
        <v>12</v>
      </c>
      <c r="I171" s="9">
        <v>1279.2</v>
      </c>
      <c r="J171" s="8">
        <v>5</v>
      </c>
      <c r="K171" s="8">
        <v>533</v>
      </c>
      <c r="L171" s="8">
        <v>0</v>
      </c>
      <c r="M171" s="8">
        <v>0</v>
      </c>
    </row>
    <row r="172" spans="1:13" x14ac:dyDescent="0.25">
      <c r="A172" s="8" t="s">
        <v>247</v>
      </c>
      <c r="B172" s="8" t="s">
        <v>95</v>
      </c>
      <c r="C172" s="8">
        <v>49</v>
      </c>
      <c r="D172" s="8">
        <v>62</v>
      </c>
      <c r="E172" s="9">
        <v>3038</v>
      </c>
      <c r="F172" s="8">
        <v>34</v>
      </c>
      <c r="G172" s="9">
        <v>2108</v>
      </c>
      <c r="H172" s="8">
        <v>10</v>
      </c>
      <c r="I172" s="8">
        <v>620</v>
      </c>
      <c r="J172" s="8">
        <v>5</v>
      </c>
      <c r="K172" s="8">
        <v>310</v>
      </c>
      <c r="L172" s="8">
        <v>0</v>
      </c>
      <c r="M172" s="8">
        <v>0</v>
      </c>
    </row>
    <row r="173" spans="1:13" x14ac:dyDescent="0.25">
      <c r="A173" s="8" t="s">
        <v>248</v>
      </c>
      <c r="B173" s="8" t="s">
        <v>95</v>
      </c>
      <c r="C173" s="8">
        <v>73</v>
      </c>
      <c r="D173" s="8">
        <v>19</v>
      </c>
      <c r="E173" s="9">
        <v>1387</v>
      </c>
      <c r="F173" s="8">
        <v>43</v>
      </c>
      <c r="G173" s="8">
        <v>817</v>
      </c>
      <c r="H173" s="8">
        <v>19</v>
      </c>
      <c r="I173" s="8">
        <v>361</v>
      </c>
      <c r="J173" s="8">
        <v>11</v>
      </c>
      <c r="K173" s="8">
        <v>209</v>
      </c>
      <c r="L173" s="8">
        <v>0</v>
      </c>
      <c r="M173" s="8">
        <v>0</v>
      </c>
    </row>
    <row r="174" spans="1:13" x14ac:dyDescent="0.25">
      <c r="A174" s="8" t="s">
        <v>249</v>
      </c>
      <c r="B174" s="8" t="s">
        <v>95</v>
      </c>
      <c r="C174" s="8">
        <v>62</v>
      </c>
      <c r="D174" s="8">
        <v>60</v>
      </c>
      <c r="E174" s="9">
        <v>3720</v>
      </c>
      <c r="F174" s="8">
        <v>31</v>
      </c>
      <c r="G174" s="9">
        <v>1860</v>
      </c>
      <c r="H174" s="8">
        <v>31</v>
      </c>
      <c r="I174" s="9">
        <v>1860</v>
      </c>
      <c r="J174" s="8">
        <v>0</v>
      </c>
      <c r="K174" s="8">
        <v>0</v>
      </c>
      <c r="L174" s="8">
        <v>0</v>
      </c>
      <c r="M174" s="8">
        <v>0</v>
      </c>
    </row>
    <row r="175" spans="1:13" x14ac:dyDescent="0.25">
      <c r="A175" s="8" t="s">
        <v>124</v>
      </c>
      <c r="B175" s="8" t="s">
        <v>102</v>
      </c>
      <c r="C175" s="8">
        <v>20</v>
      </c>
      <c r="D175" s="8">
        <v>545</v>
      </c>
      <c r="E175" s="9">
        <v>10900</v>
      </c>
      <c r="F175" s="8">
        <v>10</v>
      </c>
      <c r="G175" s="9">
        <v>5450</v>
      </c>
      <c r="H175" s="8">
        <v>10</v>
      </c>
      <c r="I175" s="9">
        <v>5450</v>
      </c>
      <c r="J175" s="8">
        <v>0</v>
      </c>
      <c r="K175" s="8">
        <v>0</v>
      </c>
      <c r="L175" s="8">
        <v>0</v>
      </c>
      <c r="M175" s="8">
        <v>0</v>
      </c>
    </row>
    <row r="176" spans="1:13" x14ac:dyDescent="0.25">
      <c r="A176" s="8" t="s">
        <v>125</v>
      </c>
      <c r="B176" s="8" t="s">
        <v>102</v>
      </c>
      <c r="C176" s="8">
        <v>20</v>
      </c>
      <c r="D176" s="9">
        <v>8500</v>
      </c>
      <c r="E176" s="9">
        <v>170000</v>
      </c>
      <c r="F176" s="8">
        <v>20</v>
      </c>
      <c r="G176" s="9">
        <v>170000</v>
      </c>
      <c r="H176" s="8">
        <v>0</v>
      </c>
      <c r="I176" s="8">
        <v>0</v>
      </c>
      <c r="J176" s="8">
        <v>0</v>
      </c>
      <c r="K176" s="8">
        <v>0</v>
      </c>
      <c r="L176" s="8">
        <v>0</v>
      </c>
      <c r="M176" s="8">
        <v>0</v>
      </c>
    </row>
    <row r="177" spans="1:13" x14ac:dyDescent="0.25">
      <c r="A177" s="8" t="s">
        <v>126</v>
      </c>
      <c r="B177" s="8" t="s">
        <v>108</v>
      </c>
      <c r="C177" s="8">
        <v>80</v>
      </c>
      <c r="D177" s="8">
        <v>800</v>
      </c>
      <c r="E177" s="9">
        <v>64000</v>
      </c>
      <c r="F177" s="8">
        <v>80</v>
      </c>
      <c r="G177" s="9">
        <v>64000</v>
      </c>
      <c r="H177" s="8">
        <v>0</v>
      </c>
      <c r="I177" s="8">
        <v>0</v>
      </c>
      <c r="J177" s="8">
        <v>0</v>
      </c>
      <c r="K177" s="8">
        <v>0</v>
      </c>
      <c r="L177" s="8">
        <v>0</v>
      </c>
      <c r="M177" s="8">
        <v>0</v>
      </c>
    </row>
    <row r="178" spans="1:13" ht="18.75" x14ac:dyDescent="0.3">
      <c r="A178" s="199" t="s">
        <v>25</v>
      </c>
      <c r="B178" s="200"/>
      <c r="C178" s="1"/>
      <c r="D178" s="1"/>
      <c r="E178" s="160">
        <f>SUM(E3:E177)</f>
        <v>3857107.6600000006</v>
      </c>
      <c r="F178" s="1"/>
      <c r="G178" s="1"/>
      <c r="H178" s="1"/>
      <c r="I178" s="1"/>
      <c r="J178" s="1"/>
      <c r="K178" s="1"/>
      <c r="L178" s="1"/>
      <c r="M178" s="1"/>
    </row>
  </sheetData>
  <mergeCells count="2">
    <mergeCell ref="A1:M1"/>
    <mergeCell ref="A178:B178"/>
  </mergeCells>
  <hyperlinks>
    <hyperlink ref="E178" location="APP!A1" display="APP!A1"/>
  </hyperlinks>
  <pageMargins left="0.25" right="0.25" top="0.75" bottom="0.75" header="0.3" footer="0.3"/>
  <pageSetup paperSize="10000" fitToHeight="0"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
  <sheetViews>
    <sheetView workbookViewId="0">
      <selection activeCell="E5" sqref="E5"/>
    </sheetView>
  </sheetViews>
  <sheetFormatPr defaultRowHeight="15" x14ac:dyDescent="0.25"/>
  <cols>
    <col min="1" max="1" width="43.85546875" customWidth="1"/>
    <col min="2" max="2" width="5.5703125" bestFit="1" customWidth="1"/>
    <col min="3" max="3" width="13.85546875" bestFit="1" customWidth="1"/>
    <col min="4" max="4" width="10.140625" bestFit="1" customWidth="1"/>
    <col min="5" max="5" width="16.42578125" bestFit="1" customWidth="1"/>
    <col min="6" max="6" width="10.140625" hidden="1" customWidth="1"/>
    <col min="7" max="7" width="11.28515625" hidden="1" customWidth="1"/>
    <col min="8" max="8" width="0" hidden="1" customWidth="1"/>
    <col min="9" max="9" width="11.28515625" hidden="1" customWidth="1"/>
    <col min="10" max="10" width="0" hidden="1" customWidth="1"/>
    <col min="11" max="11" width="11.28515625" hidden="1" customWidth="1"/>
    <col min="12" max="12" width="0" hidden="1" customWidth="1"/>
    <col min="13" max="13" width="11.28515625" hidden="1" customWidth="1"/>
    <col min="15" max="15" width="29.85546875" bestFit="1" customWidth="1"/>
    <col min="16" max="16" width="35.42578125" bestFit="1" customWidth="1"/>
    <col min="17" max="17" width="10.140625" bestFit="1" customWidth="1"/>
    <col min="18" max="21" width="10.140625" hidden="1" customWidth="1"/>
  </cols>
  <sheetData>
    <row r="1" spans="1:21" ht="21" x14ac:dyDescent="0.35">
      <c r="A1" s="201" t="s">
        <v>9</v>
      </c>
      <c r="B1" s="201"/>
      <c r="C1" s="201"/>
      <c r="D1" s="201"/>
      <c r="E1" s="201"/>
      <c r="F1" s="201"/>
      <c r="G1" s="201"/>
      <c r="H1" s="201"/>
      <c r="I1" s="201"/>
      <c r="J1" s="201"/>
      <c r="K1" s="201"/>
      <c r="L1" s="201"/>
      <c r="M1" s="201"/>
      <c r="O1" s="13" t="s">
        <v>53</v>
      </c>
      <c r="P1" s="13" t="s">
        <v>54</v>
      </c>
      <c r="Q1" s="13" t="s">
        <v>55</v>
      </c>
      <c r="R1" s="13" t="s">
        <v>3</v>
      </c>
      <c r="S1" s="13" t="s">
        <v>4</v>
      </c>
      <c r="T1" s="13" t="s">
        <v>5</v>
      </c>
      <c r="U1" s="13" t="s">
        <v>6</v>
      </c>
    </row>
    <row r="2" spans="1:21" x14ac:dyDescent="0.25">
      <c r="A2" s="8" t="s">
        <v>28</v>
      </c>
      <c r="B2" s="8" t="s">
        <v>29</v>
      </c>
      <c r="C2" s="8" t="s">
        <v>30</v>
      </c>
      <c r="D2" s="8" t="s">
        <v>31</v>
      </c>
      <c r="E2" s="8" t="s">
        <v>32</v>
      </c>
      <c r="F2" s="8" t="s">
        <v>33</v>
      </c>
      <c r="G2" s="8" t="s">
        <v>34</v>
      </c>
      <c r="H2" s="8" t="s">
        <v>35</v>
      </c>
      <c r="I2" s="8" t="s">
        <v>36</v>
      </c>
      <c r="J2" s="8" t="s">
        <v>37</v>
      </c>
      <c r="K2" s="8" t="s">
        <v>38</v>
      </c>
      <c r="L2" s="8" t="s">
        <v>39</v>
      </c>
      <c r="M2" s="8" t="s">
        <v>40</v>
      </c>
      <c r="O2" s="1" t="s">
        <v>254</v>
      </c>
      <c r="P2" s="1" t="s">
        <v>62</v>
      </c>
      <c r="Q2" s="2">
        <v>900000</v>
      </c>
      <c r="R2" s="2">
        <v>225000</v>
      </c>
      <c r="S2" s="2">
        <v>225000</v>
      </c>
      <c r="T2" s="2">
        <v>225000</v>
      </c>
      <c r="U2" s="2">
        <v>225000</v>
      </c>
    </row>
    <row r="3" spans="1:21" ht="30" x14ac:dyDescent="0.25">
      <c r="A3" s="6" t="s">
        <v>578</v>
      </c>
      <c r="B3" s="8" t="s">
        <v>41</v>
      </c>
      <c r="C3" s="8">
        <v>4</v>
      </c>
      <c r="D3" s="9">
        <v>70000</v>
      </c>
      <c r="E3" s="9">
        <f>C3*D3</f>
        <v>280000</v>
      </c>
      <c r="F3" s="8">
        <v>1</v>
      </c>
      <c r="G3" s="9">
        <v>70000</v>
      </c>
      <c r="H3" s="8">
        <v>1</v>
      </c>
      <c r="I3" s="9">
        <v>70000</v>
      </c>
      <c r="J3" s="8">
        <v>1</v>
      </c>
      <c r="K3" s="9">
        <v>70000</v>
      </c>
      <c r="L3" s="8">
        <v>1</v>
      </c>
      <c r="M3" s="9">
        <v>70000</v>
      </c>
    </row>
    <row r="4" spans="1:21" ht="30" x14ac:dyDescent="0.25">
      <c r="A4" s="6" t="s">
        <v>579</v>
      </c>
      <c r="B4" s="8" t="s">
        <v>41</v>
      </c>
      <c r="C4" s="8">
        <v>4</v>
      </c>
      <c r="D4" s="9">
        <f>148750+6250</f>
        <v>155000</v>
      </c>
      <c r="E4" s="9">
        <f>C4*D4</f>
        <v>620000</v>
      </c>
      <c r="F4" s="8">
        <v>1</v>
      </c>
      <c r="G4" s="9">
        <f>148750+6250</f>
        <v>155000</v>
      </c>
      <c r="H4" s="8">
        <v>1</v>
      </c>
      <c r="I4" s="9">
        <f>148750+6250</f>
        <v>155000</v>
      </c>
      <c r="J4" s="8">
        <v>1</v>
      </c>
      <c r="K4" s="9">
        <f>148750+6250</f>
        <v>155000</v>
      </c>
      <c r="L4" s="8">
        <v>1</v>
      </c>
      <c r="M4" s="9">
        <f>148750+6250</f>
        <v>155000</v>
      </c>
    </row>
    <row r="5" spans="1:21" ht="18.75" x14ac:dyDescent="0.3">
      <c r="A5" s="199" t="s">
        <v>25</v>
      </c>
      <c r="B5" s="200"/>
      <c r="C5" s="1"/>
      <c r="D5" s="1"/>
      <c r="E5" s="160">
        <f>SUM(E3:E4)</f>
        <v>900000</v>
      </c>
      <c r="F5" s="1"/>
      <c r="G5" s="1"/>
      <c r="H5" s="1"/>
      <c r="I5" s="1"/>
      <c r="J5" s="1"/>
      <c r="K5" s="1"/>
      <c r="L5" s="1"/>
      <c r="M5" s="1"/>
    </row>
    <row r="9" spans="1:21" x14ac:dyDescent="0.25">
      <c r="E9" s="4"/>
    </row>
  </sheetData>
  <mergeCells count="2">
    <mergeCell ref="A1:M1"/>
    <mergeCell ref="A5:B5"/>
  </mergeCells>
  <hyperlinks>
    <hyperlink ref="E5" location="APP!A1" display="APP!A1"/>
  </hyperlinks>
  <pageMargins left="0.25" right="0.25" top="0.75" bottom="0.75" header="0.3" footer="0.3"/>
  <pageSetup paperSize="10000" scale="79" fitToHeight="0" orientation="landscape"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7"/>
  <sheetViews>
    <sheetView topLeftCell="A19" workbookViewId="0">
      <selection activeCell="E27" sqref="E27"/>
    </sheetView>
  </sheetViews>
  <sheetFormatPr defaultRowHeight="15" x14ac:dyDescent="0.25"/>
  <cols>
    <col min="1" max="1" width="34.7109375" customWidth="1"/>
    <col min="2" max="2" width="17.140625" customWidth="1"/>
    <col min="3" max="3" width="13.85546875" bestFit="1" customWidth="1"/>
    <col min="4" max="4" width="10.140625" bestFit="1" customWidth="1"/>
    <col min="5" max="5" width="16.42578125" bestFit="1" customWidth="1"/>
    <col min="6" max="6" width="0" hidden="1" customWidth="1"/>
    <col min="7" max="7" width="11.28515625" hidden="1" customWidth="1"/>
    <col min="8" max="8" width="0" hidden="1" customWidth="1"/>
    <col min="9" max="9" width="11.28515625" hidden="1" customWidth="1"/>
    <col min="10" max="10" width="0" hidden="1" customWidth="1"/>
    <col min="11" max="11" width="11.28515625" hidden="1" customWidth="1"/>
    <col min="12" max="12" width="0" hidden="1" customWidth="1"/>
    <col min="13" max="13" width="11.28515625" hidden="1" customWidth="1"/>
    <col min="15" max="15" width="30.85546875" bestFit="1" customWidth="1"/>
    <col min="16" max="16" width="31.28515625" bestFit="1" customWidth="1"/>
    <col min="17" max="17" width="10.140625" bestFit="1" customWidth="1"/>
    <col min="18" max="24" width="0" hidden="1" customWidth="1"/>
  </cols>
  <sheetData>
    <row r="1" spans="1:20" ht="21" x14ac:dyDescent="0.35">
      <c r="A1" s="201" t="s">
        <v>10</v>
      </c>
      <c r="B1" s="201"/>
      <c r="C1" s="201"/>
      <c r="D1" s="201"/>
      <c r="E1" s="201"/>
      <c r="F1" s="201"/>
      <c r="G1" s="201"/>
      <c r="H1" s="201"/>
      <c r="I1" s="201"/>
      <c r="J1" s="201"/>
      <c r="K1" s="201"/>
      <c r="L1" s="201"/>
      <c r="M1" s="201"/>
      <c r="O1" s="13" t="s">
        <v>53</v>
      </c>
      <c r="P1" s="13" t="s">
        <v>54</v>
      </c>
      <c r="Q1" s="13" t="s">
        <v>55</v>
      </c>
      <c r="R1" s="13" t="s">
        <v>4</v>
      </c>
      <c r="S1" s="13" t="s">
        <v>5</v>
      </c>
      <c r="T1" s="13" t="s">
        <v>6</v>
      </c>
    </row>
    <row r="2" spans="1:20" x14ac:dyDescent="0.25">
      <c r="A2" s="8" t="s">
        <v>28</v>
      </c>
      <c r="B2" s="8" t="s">
        <v>29</v>
      </c>
      <c r="C2" s="8" t="s">
        <v>30</v>
      </c>
      <c r="D2" s="8" t="s">
        <v>31</v>
      </c>
      <c r="E2" s="8" t="s">
        <v>32</v>
      </c>
      <c r="F2" s="8" t="s">
        <v>33</v>
      </c>
      <c r="G2" s="8" t="s">
        <v>34</v>
      </c>
      <c r="H2" s="8" t="s">
        <v>35</v>
      </c>
      <c r="I2" s="8" t="s">
        <v>36</v>
      </c>
      <c r="J2" s="8" t="s">
        <v>37</v>
      </c>
      <c r="K2" s="8" t="s">
        <v>38</v>
      </c>
      <c r="L2" s="8" t="s">
        <v>39</v>
      </c>
      <c r="M2" s="8" t="s">
        <v>40</v>
      </c>
      <c r="O2" s="1" t="s">
        <v>282</v>
      </c>
      <c r="P2" s="1" t="s">
        <v>57</v>
      </c>
      <c r="Q2" s="2">
        <v>358000</v>
      </c>
      <c r="R2" s="1">
        <v>0</v>
      </c>
      <c r="S2" s="1">
        <v>0</v>
      </c>
      <c r="T2" s="1">
        <v>0</v>
      </c>
    </row>
    <row r="3" spans="1:20" x14ac:dyDescent="0.25">
      <c r="A3" s="8" t="s">
        <v>255</v>
      </c>
      <c r="B3" s="8" t="s">
        <v>50</v>
      </c>
      <c r="C3" s="8">
        <v>9</v>
      </c>
      <c r="D3" s="9">
        <v>1200</v>
      </c>
      <c r="E3" s="9">
        <v>10800</v>
      </c>
      <c r="F3" s="8">
        <v>9</v>
      </c>
      <c r="G3" s="9">
        <v>10800</v>
      </c>
      <c r="H3" s="8">
        <v>0</v>
      </c>
      <c r="I3" s="8">
        <v>0</v>
      </c>
      <c r="J3" s="8">
        <v>0</v>
      </c>
      <c r="K3" s="8">
        <v>0</v>
      </c>
      <c r="L3" s="8">
        <v>0</v>
      </c>
      <c r="M3" s="8">
        <v>0</v>
      </c>
    </row>
    <row r="4" spans="1:20" x14ac:dyDescent="0.25">
      <c r="A4" s="8" t="s">
        <v>256</v>
      </c>
      <c r="B4" s="8" t="s">
        <v>43</v>
      </c>
      <c r="C4" s="8">
        <v>6</v>
      </c>
      <c r="D4" s="9">
        <v>1700</v>
      </c>
      <c r="E4" s="9">
        <v>10200</v>
      </c>
      <c r="F4" s="8">
        <v>6</v>
      </c>
      <c r="G4" s="9">
        <v>10200</v>
      </c>
      <c r="H4" s="8">
        <v>0</v>
      </c>
      <c r="I4" s="9">
        <v>0</v>
      </c>
      <c r="J4" s="8">
        <v>0</v>
      </c>
      <c r="K4" s="9">
        <v>0</v>
      </c>
      <c r="L4" s="8">
        <v>0</v>
      </c>
      <c r="M4" s="8">
        <v>0</v>
      </c>
    </row>
    <row r="5" spans="1:20" x14ac:dyDescent="0.25">
      <c r="A5" s="8" t="s">
        <v>257</v>
      </c>
      <c r="B5" s="8" t="s">
        <v>258</v>
      </c>
      <c r="C5" s="8">
        <v>34</v>
      </c>
      <c r="D5" s="9">
        <v>1700</v>
      </c>
      <c r="E5" s="9">
        <v>57800</v>
      </c>
      <c r="F5" s="8">
        <v>34</v>
      </c>
      <c r="G5" s="9">
        <v>57800</v>
      </c>
      <c r="H5" s="8">
        <v>0</v>
      </c>
      <c r="I5" s="8">
        <v>0</v>
      </c>
      <c r="J5" s="8">
        <v>0</v>
      </c>
      <c r="K5" s="8">
        <v>0</v>
      </c>
      <c r="L5" s="8">
        <v>0</v>
      </c>
      <c r="M5" s="8">
        <v>0</v>
      </c>
    </row>
    <row r="6" spans="1:20" x14ac:dyDescent="0.25">
      <c r="A6" s="8" t="s">
        <v>259</v>
      </c>
      <c r="B6" s="8" t="s">
        <v>45</v>
      </c>
      <c r="C6" s="8">
        <v>5</v>
      </c>
      <c r="D6" s="8">
        <v>150</v>
      </c>
      <c r="E6" s="8">
        <v>750</v>
      </c>
      <c r="F6" s="8">
        <v>5</v>
      </c>
      <c r="G6" s="8">
        <v>750</v>
      </c>
      <c r="H6" s="8">
        <v>0</v>
      </c>
      <c r="I6" s="8">
        <v>0</v>
      </c>
      <c r="J6" s="8">
        <v>0</v>
      </c>
      <c r="K6" s="8">
        <v>0</v>
      </c>
      <c r="L6" s="8">
        <v>0</v>
      </c>
      <c r="M6" s="8">
        <v>0</v>
      </c>
    </row>
    <row r="7" spans="1:20" x14ac:dyDescent="0.25">
      <c r="A7" s="8" t="s">
        <v>260</v>
      </c>
      <c r="B7" s="8" t="s">
        <v>258</v>
      </c>
      <c r="C7" s="8">
        <v>33</v>
      </c>
      <c r="D7" s="9">
        <v>1750</v>
      </c>
      <c r="E7" s="9">
        <v>57750</v>
      </c>
      <c r="F7" s="8">
        <v>33</v>
      </c>
      <c r="G7" s="9">
        <v>57750</v>
      </c>
      <c r="H7" s="8">
        <v>0</v>
      </c>
      <c r="I7" s="8">
        <v>0</v>
      </c>
      <c r="J7" s="8">
        <v>0</v>
      </c>
      <c r="K7" s="8">
        <v>0</v>
      </c>
      <c r="L7" s="8">
        <v>0</v>
      </c>
      <c r="M7" s="8">
        <v>0</v>
      </c>
    </row>
    <row r="8" spans="1:20" x14ac:dyDescent="0.25">
      <c r="A8" s="8" t="s">
        <v>261</v>
      </c>
      <c r="B8" s="8" t="s">
        <v>258</v>
      </c>
      <c r="C8" s="8">
        <v>30</v>
      </c>
      <c r="D8" s="9">
        <v>1700</v>
      </c>
      <c r="E8" s="9">
        <v>51000</v>
      </c>
      <c r="F8" s="8">
        <v>30</v>
      </c>
      <c r="G8" s="9">
        <v>51000</v>
      </c>
      <c r="H8" s="8">
        <v>0</v>
      </c>
      <c r="I8" s="8">
        <v>0</v>
      </c>
      <c r="J8" s="8">
        <v>0</v>
      </c>
      <c r="K8" s="8">
        <v>0</v>
      </c>
      <c r="L8" s="8">
        <v>0</v>
      </c>
      <c r="M8" s="8">
        <v>0</v>
      </c>
    </row>
    <row r="9" spans="1:20" x14ac:dyDescent="0.25">
      <c r="A9" s="8" t="s">
        <v>262</v>
      </c>
      <c r="B9" s="8" t="s">
        <v>258</v>
      </c>
      <c r="C9" s="8">
        <v>30</v>
      </c>
      <c r="D9" s="9">
        <v>1700</v>
      </c>
      <c r="E9" s="9">
        <v>51000</v>
      </c>
      <c r="F9" s="8">
        <v>30</v>
      </c>
      <c r="G9" s="9">
        <v>51000</v>
      </c>
      <c r="H9" s="8">
        <v>0</v>
      </c>
      <c r="I9" s="9">
        <v>0</v>
      </c>
      <c r="J9" s="8">
        <v>0</v>
      </c>
      <c r="K9" s="9">
        <v>0</v>
      </c>
      <c r="L9" s="8">
        <v>0</v>
      </c>
      <c r="M9" s="8">
        <v>0</v>
      </c>
    </row>
    <row r="10" spans="1:20" x14ac:dyDescent="0.25">
      <c r="A10" s="8" t="s">
        <v>263</v>
      </c>
      <c r="B10" s="8" t="s">
        <v>43</v>
      </c>
      <c r="C10" s="8">
        <v>6</v>
      </c>
      <c r="D10" s="9">
        <v>1500</v>
      </c>
      <c r="E10" s="9">
        <v>9000</v>
      </c>
      <c r="F10" s="8">
        <v>6</v>
      </c>
      <c r="G10" s="9">
        <v>9000</v>
      </c>
      <c r="H10" s="8">
        <v>0</v>
      </c>
      <c r="I10" s="8">
        <v>0</v>
      </c>
      <c r="J10" s="8">
        <v>0</v>
      </c>
      <c r="K10" s="8">
        <v>0</v>
      </c>
      <c r="L10" s="8">
        <v>0</v>
      </c>
      <c r="M10" s="8">
        <v>0</v>
      </c>
    </row>
    <row r="11" spans="1:20" x14ac:dyDescent="0.25">
      <c r="A11" s="8" t="s">
        <v>264</v>
      </c>
      <c r="B11" s="8" t="s">
        <v>258</v>
      </c>
      <c r="C11" s="8">
        <v>10</v>
      </c>
      <c r="D11" s="9">
        <v>1500</v>
      </c>
      <c r="E11" s="9">
        <v>15000</v>
      </c>
      <c r="F11" s="8">
        <v>10</v>
      </c>
      <c r="G11" s="9">
        <v>15000</v>
      </c>
      <c r="H11" s="8">
        <v>0</v>
      </c>
      <c r="I11" s="8">
        <v>0</v>
      </c>
      <c r="J11" s="8">
        <v>0</v>
      </c>
      <c r="K11" s="8">
        <v>0</v>
      </c>
      <c r="L11" s="8">
        <v>0</v>
      </c>
      <c r="M11" s="8">
        <v>0</v>
      </c>
    </row>
    <row r="12" spans="1:20" x14ac:dyDescent="0.25">
      <c r="A12" s="8" t="s">
        <v>265</v>
      </c>
      <c r="B12" s="8" t="s">
        <v>258</v>
      </c>
      <c r="C12" s="8">
        <v>10</v>
      </c>
      <c r="D12" s="9">
        <v>1500</v>
      </c>
      <c r="E12" s="9">
        <v>15000</v>
      </c>
      <c r="F12" s="8">
        <v>10</v>
      </c>
      <c r="G12" s="9">
        <v>15000</v>
      </c>
      <c r="H12" s="8">
        <v>0</v>
      </c>
      <c r="I12" s="9">
        <v>0</v>
      </c>
      <c r="J12" s="8">
        <v>0</v>
      </c>
      <c r="K12" s="9">
        <v>0</v>
      </c>
      <c r="L12" s="8">
        <v>0</v>
      </c>
      <c r="M12" s="8">
        <v>0</v>
      </c>
    </row>
    <row r="13" spans="1:20" x14ac:dyDescent="0.25">
      <c r="A13" s="8" t="s">
        <v>266</v>
      </c>
      <c r="B13" s="8" t="s">
        <v>45</v>
      </c>
      <c r="C13" s="8">
        <v>51</v>
      </c>
      <c r="D13" s="8">
        <v>50</v>
      </c>
      <c r="E13" s="9">
        <v>2550</v>
      </c>
      <c r="F13" s="8">
        <v>51</v>
      </c>
      <c r="G13" s="9">
        <v>2550</v>
      </c>
      <c r="H13" s="8">
        <v>0</v>
      </c>
      <c r="I13" s="8">
        <v>0</v>
      </c>
      <c r="J13" s="8">
        <v>0</v>
      </c>
      <c r="K13" s="8">
        <v>0</v>
      </c>
      <c r="L13" s="8">
        <v>0</v>
      </c>
      <c r="M13" s="8">
        <v>0</v>
      </c>
    </row>
    <row r="14" spans="1:20" x14ac:dyDescent="0.25">
      <c r="A14" s="8" t="s">
        <v>267</v>
      </c>
      <c r="B14" s="8" t="s">
        <v>120</v>
      </c>
      <c r="C14" s="8">
        <v>1</v>
      </c>
      <c r="D14" s="8">
        <v>500</v>
      </c>
      <c r="E14" s="9">
        <v>500</v>
      </c>
      <c r="F14" s="8">
        <v>1</v>
      </c>
      <c r="G14" s="9">
        <v>500</v>
      </c>
      <c r="H14" s="8">
        <v>0</v>
      </c>
      <c r="I14" s="9">
        <v>0</v>
      </c>
      <c r="J14" s="8">
        <v>0</v>
      </c>
      <c r="K14" s="9">
        <v>0</v>
      </c>
      <c r="L14" s="8">
        <v>0</v>
      </c>
      <c r="M14" s="8">
        <v>0</v>
      </c>
    </row>
    <row r="15" spans="1:20" x14ac:dyDescent="0.25">
      <c r="A15" s="8" t="s">
        <v>268</v>
      </c>
      <c r="B15" s="8" t="s">
        <v>43</v>
      </c>
      <c r="C15" s="8">
        <v>5</v>
      </c>
      <c r="D15" s="9">
        <v>1000</v>
      </c>
      <c r="E15" s="9">
        <v>5000</v>
      </c>
      <c r="F15" s="8">
        <v>5</v>
      </c>
      <c r="G15" s="9">
        <v>5000</v>
      </c>
      <c r="H15" s="8">
        <v>0</v>
      </c>
      <c r="I15" s="8">
        <v>0</v>
      </c>
      <c r="J15" s="8">
        <v>0</v>
      </c>
      <c r="K15" s="8">
        <v>0</v>
      </c>
      <c r="L15" s="8">
        <v>0</v>
      </c>
      <c r="M15" s="8">
        <v>0</v>
      </c>
    </row>
    <row r="16" spans="1:20" x14ac:dyDescent="0.25">
      <c r="A16" s="8" t="s">
        <v>269</v>
      </c>
      <c r="B16" s="8" t="s">
        <v>45</v>
      </c>
      <c r="C16" s="8">
        <v>975</v>
      </c>
      <c r="D16" s="8">
        <v>2</v>
      </c>
      <c r="E16" s="9">
        <v>1950</v>
      </c>
      <c r="F16" s="8">
        <v>975</v>
      </c>
      <c r="G16" s="9">
        <v>1950</v>
      </c>
      <c r="H16" s="8">
        <v>0</v>
      </c>
      <c r="I16" s="8">
        <v>0</v>
      </c>
      <c r="J16" s="8">
        <v>0</v>
      </c>
      <c r="K16" s="8">
        <v>0</v>
      </c>
      <c r="L16" s="8">
        <v>0</v>
      </c>
      <c r="M16" s="8">
        <v>0</v>
      </c>
    </row>
    <row r="17" spans="1:13" x14ac:dyDescent="0.25">
      <c r="A17" s="8" t="s">
        <v>270</v>
      </c>
      <c r="B17" s="8" t="s">
        <v>45</v>
      </c>
      <c r="C17" s="10">
        <v>2000</v>
      </c>
      <c r="D17" s="9">
        <v>1</v>
      </c>
      <c r="E17" s="9">
        <v>2000</v>
      </c>
      <c r="F17" s="8">
        <v>2000</v>
      </c>
      <c r="G17" s="9">
        <v>2000</v>
      </c>
      <c r="H17" s="8">
        <v>0</v>
      </c>
      <c r="I17" s="8">
        <v>0</v>
      </c>
      <c r="J17" s="8">
        <v>0</v>
      </c>
      <c r="K17" s="8">
        <v>0</v>
      </c>
      <c r="L17" s="8">
        <v>0</v>
      </c>
      <c r="M17" s="8">
        <v>0</v>
      </c>
    </row>
    <row r="18" spans="1:13" x14ac:dyDescent="0.25">
      <c r="A18" s="8" t="s">
        <v>271</v>
      </c>
      <c r="B18" s="8" t="s">
        <v>43</v>
      </c>
      <c r="C18" s="8">
        <v>5</v>
      </c>
      <c r="D18" s="9">
        <v>1500</v>
      </c>
      <c r="E18" s="9">
        <v>7500</v>
      </c>
      <c r="F18" s="8">
        <v>5</v>
      </c>
      <c r="G18" s="9">
        <v>7500</v>
      </c>
      <c r="H18" s="8">
        <v>0</v>
      </c>
      <c r="I18" s="8">
        <v>0</v>
      </c>
      <c r="J18" s="8">
        <v>0</v>
      </c>
      <c r="K18" s="8">
        <v>0</v>
      </c>
      <c r="L18" s="8">
        <v>0</v>
      </c>
      <c r="M18" s="8">
        <v>0</v>
      </c>
    </row>
    <row r="19" spans="1:13" x14ac:dyDescent="0.25">
      <c r="A19" s="8" t="s">
        <v>272</v>
      </c>
      <c r="B19" s="8" t="s">
        <v>273</v>
      </c>
      <c r="C19" s="8">
        <v>50</v>
      </c>
      <c r="D19" s="9">
        <v>150</v>
      </c>
      <c r="E19" s="9">
        <v>7500</v>
      </c>
      <c r="F19" s="8">
        <v>50</v>
      </c>
      <c r="G19" s="9">
        <v>7500</v>
      </c>
      <c r="H19" s="8">
        <v>0</v>
      </c>
      <c r="I19" s="8">
        <v>0</v>
      </c>
      <c r="J19" s="8">
        <v>0</v>
      </c>
      <c r="K19" s="8">
        <v>0</v>
      </c>
      <c r="L19" s="8">
        <v>0</v>
      </c>
      <c r="M19" s="8">
        <v>0</v>
      </c>
    </row>
    <row r="20" spans="1:13" x14ac:dyDescent="0.25">
      <c r="A20" s="8" t="s">
        <v>274</v>
      </c>
      <c r="B20" s="8" t="s">
        <v>45</v>
      </c>
      <c r="C20" s="8">
        <v>6</v>
      </c>
      <c r="D20" s="8">
        <v>700</v>
      </c>
      <c r="E20" s="9">
        <v>4200</v>
      </c>
      <c r="F20" s="8">
        <v>6</v>
      </c>
      <c r="G20" s="9">
        <v>4200</v>
      </c>
      <c r="H20" s="8">
        <v>0</v>
      </c>
      <c r="I20" s="8">
        <v>0</v>
      </c>
      <c r="J20" s="8">
        <v>0</v>
      </c>
      <c r="K20" s="8">
        <v>0</v>
      </c>
      <c r="L20" s="8">
        <v>0</v>
      </c>
      <c r="M20" s="8">
        <v>0</v>
      </c>
    </row>
    <row r="21" spans="1:13" x14ac:dyDescent="0.25">
      <c r="A21" s="8" t="s">
        <v>275</v>
      </c>
      <c r="B21" s="8" t="s">
        <v>86</v>
      </c>
      <c r="C21" s="8">
        <v>9</v>
      </c>
      <c r="D21" s="8">
        <v>500</v>
      </c>
      <c r="E21" s="9">
        <v>4500</v>
      </c>
      <c r="F21" s="8">
        <v>9</v>
      </c>
      <c r="G21" s="9">
        <v>4500</v>
      </c>
      <c r="H21" s="8">
        <v>0</v>
      </c>
      <c r="I21" s="8">
        <v>0</v>
      </c>
      <c r="J21" s="8">
        <v>0</v>
      </c>
      <c r="K21" s="8">
        <v>0</v>
      </c>
      <c r="L21" s="8">
        <v>0</v>
      </c>
      <c r="M21" s="8">
        <v>0</v>
      </c>
    </row>
    <row r="22" spans="1:13" x14ac:dyDescent="0.25">
      <c r="A22" s="8" t="s">
        <v>276</v>
      </c>
      <c r="B22" s="8" t="s">
        <v>86</v>
      </c>
      <c r="C22" s="8">
        <v>4</v>
      </c>
      <c r="D22" s="8">
        <v>350</v>
      </c>
      <c r="E22" s="9">
        <v>1400</v>
      </c>
      <c r="F22" s="8">
        <v>4</v>
      </c>
      <c r="G22" s="9">
        <v>1400</v>
      </c>
      <c r="H22" s="8">
        <v>0</v>
      </c>
      <c r="I22" s="8">
        <v>0</v>
      </c>
      <c r="J22" s="8">
        <v>0</v>
      </c>
      <c r="K22" s="8">
        <v>0</v>
      </c>
      <c r="L22" s="8">
        <v>0</v>
      </c>
      <c r="M22" s="8">
        <v>0</v>
      </c>
    </row>
    <row r="23" spans="1:13" x14ac:dyDescent="0.25">
      <c r="A23" s="8" t="s">
        <v>277</v>
      </c>
      <c r="B23" s="8" t="s">
        <v>45</v>
      </c>
      <c r="C23" s="8">
        <v>20</v>
      </c>
      <c r="D23" s="8">
        <v>250</v>
      </c>
      <c r="E23" s="9">
        <v>5000</v>
      </c>
      <c r="F23" s="8">
        <v>20</v>
      </c>
      <c r="G23" s="9">
        <v>5000</v>
      </c>
      <c r="H23" s="8">
        <v>0</v>
      </c>
      <c r="I23" s="9">
        <v>0</v>
      </c>
      <c r="J23" s="8">
        <v>0</v>
      </c>
      <c r="K23" s="9">
        <v>0</v>
      </c>
      <c r="L23" s="8">
        <v>0</v>
      </c>
      <c r="M23" s="8">
        <v>0</v>
      </c>
    </row>
    <row r="24" spans="1:13" x14ac:dyDescent="0.25">
      <c r="A24" s="8" t="s">
        <v>278</v>
      </c>
      <c r="B24" s="8" t="s">
        <v>45</v>
      </c>
      <c r="C24" s="8">
        <v>21</v>
      </c>
      <c r="D24" s="8">
        <v>600</v>
      </c>
      <c r="E24" s="9">
        <v>12600</v>
      </c>
      <c r="F24" s="8">
        <v>21</v>
      </c>
      <c r="G24" s="9">
        <v>12600</v>
      </c>
      <c r="H24" s="8">
        <v>0</v>
      </c>
      <c r="I24" s="8">
        <v>0</v>
      </c>
      <c r="J24" s="8">
        <v>0</v>
      </c>
      <c r="K24" s="9">
        <v>0</v>
      </c>
      <c r="L24" s="8">
        <v>0</v>
      </c>
      <c r="M24" s="8">
        <v>0</v>
      </c>
    </row>
    <row r="25" spans="1:13" x14ac:dyDescent="0.25">
      <c r="A25" s="8" t="s">
        <v>279</v>
      </c>
      <c r="B25" s="8" t="s">
        <v>86</v>
      </c>
      <c r="C25" s="8">
        <v>10</v>
      </c>
      <c r="D25" s="8">
        <v>500</v>
      </c>
      <c r="E25" s="9">
        <v>5000</v>
      </c>
      <c r="F25" s="8">
        <v>10</v>
      </c>
      <c r="G25" s="9">
        <v>5000</v>
      </c>
      <c r="H25" s="8">
        <v>0</v>
      </c>
      <c r="I25" s="9">
        <v>0</v>
      </c>
      <c r="J25" s="8">
        <v>0</v>
      </c>
      <c r="K25" s="9">
        <v>0</v>
      </c>
      <c r="L25" s="8">
        <v>0</v>
      </c>
      <c r="M25" s="8">
        <v>0</v>
      </c>
    </row>
    <row r="26" spans="1:13" x14ac:dyDescent="0.25">
      <c r="A26" s="8" t="s">
        <v>280</v>
      </c>
      <c r="B26" s="8" t="s">
        <v>281</v>
      </c>
      <c r="C26" s="8">
        <v>4</v>
      </c>
      <c r="D26" s="9">
        <v>5000</v>
      </c>
      <c r="E26" s="9">
        <v>20000</v>
      </c>
      <c r="F26" s="8">
        <v>4</v>
      </c>
      <c r="G26" s="9">
        <v>20000</v>
      </c>
      <c r="H26" s="8">
        <v>0</v>
      </c>
      <c r="I26" s="8">
        <v>0</v>
      </c>
      <c r="J26" s="8">
        <v>0</v>
      </c>
      <c r="K26" s="8">
        <v>0</v>
      </c>
      <c r="L26" s="8">
        <v>0</v>
      </c>
      <c r="M26" s="8">
        <v>0</v>
      </c>
    </row>
    <row r="27" spans="1:13" ht="18.75" x14ac:dyDescent="0.3">
      <c r="A27" s="199" t="s">
        <v>25</v>
      </c>
      <c r="B27" s="200"/>
      <c r="C27" s="1"/>
      <c r="D27" s="1"/>
      <c r="E27" s="160">
        <f>SUM(E3:E26)</f>
        <v>358000</v>
      </c>
      <c r="F27" s="1"/>
      <c r="G27" s="1"/>
      <c r="H27" s="1"/>
      <c r="I27" s="1"/>
      <c r="J27" s="1"/>
      <c r="K27" s="1"/>
      <c r="L27" s="1"/>
      <c r="M27" s="1"/>
    </row>
  </sheetData>
  <mergeCells count="2">
    <mergeCell ref="A1:M1"/>
    <mergeCell ref="A27:B27"/>
  </mergeCells>
  <hyperlinks>
    <hyperlink ref="E27" location="APP!A1" display="APP!A1"/>
  </hyperlinks>
  <pageMargins left="0.25" right="0.25" top="0.75" bottom="0.75" header="0.3" footer="0.3"/>
  <pageSetup paperSize="14" scale="92" fitToHeight="0" orientation="landscape"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
  <sheetViews>
    <sheetView workbookViewId="0">
      <selection activeCell="E5" sqref="E5"/>
    </sheetView>
  </sheetViews>
  <sheetFormatPr defaultRowHeight="15" x14ac:dyDescent="0.25"/>
  <cols>
    <col min="1" max="1" width="43.85546875" customWidth="1"/>
    <col min="3" max="3" width="13.85546875" bestFit="1" customWidth="1"/>
    <col min="4" max="4" width="10.140625" bestFit="1" customWidth="1"/>
    <col min="5" max="5" width="16.42578125" bestFit="1" customWidth="1"/>
    <col min="7" max="7" width="11.28515625" bestFit="1" customWidth="1"/>
    <col min="9" max="9" width="11.28515625" bestFit="1" customWidth="1"/>
    <col min="11" max="11" width="11.28515625" bestFit="1" customWidth="1"/>
    <col min="13" max="13" width="11.28515625" bestFit="1" customWidth="1"/>
    <col min="16" max="16" width="31.28515625" bestFit="1" customWidth="1"/>
    <col min="17" max="17" width="10.140625" bestFit="1" customWidth="1"/>
    <col min="19" max="19" width="10.140625" bestFit="1" customWidth="1"/>
  </cols>
  <sheetData>
    <row r="1" spans="1:21" ht="21" x14ac:dyDescent="0.35">
      <c r="A1" s="201" t="s">
        <v>11</v>
      </c>
      <c r="B1" s="201"/>
      <c r="C1" s="201"/>
      <c r="D1" s="201"/>
      <c r="E1" s="201"/>
      <c r="F1" s="201"/>
      <c r="G1" s="201"/>
      <c r="H1" s="201"/>
      <c r="I1" s="201"/>
      <c r="J1" s="201"/>
      <c r="K1" s="201"/>
      <c r="L1" s="201"/>
      <c r="M1" s="201"/>
      <c r="O1" s="13" t="s">
        <v>53</v>
      </c>
      <c r="P1" s="13" t="s">
        <v>54</v>
      </c>
      <c r="Q1" s="13" t="s">
        <v>55</v>
      </c>
      <c r="R1" s="13" t="s">
        <v>3</v>
      </c>
      <c r="S1" s="13" t="s">
        <v>4</v>
      </c>
      <c r="T1" s="13" t="s">
        <v>5</v>
      </c>
      <c r="U1" s="13" t="s">
        <v>6</v>
      </c>
    </row>
    <row r="2" spans="1:21" x14ac:dyDescent="0.25">
      <c r="A2" s="8" t="s">
        <v>28</v>
      </c>
      <c r="B2" s="8" t="s">
        <v>29</v>
      </c>
      <c r="C2" s="8" t="s">
        <v>30</v>
      </c>
      <c r="D2" s="8" t="s">
        <v>31</v>
      </c>
      <c r="E2" s="8" t="s">
        <v>32</v>
      </c>
      <c r="F2" s="8" t="s">
        <v>33</v>
      </c>
      <c r="G2" s="8" t="s">
        <v>34</v>
      </c>
      <c r="H2" s="8" t="s">
        <v>35</v>
      </c>
      <c r="I2" s="8" t="s">
        <v>36</v>
      </c>
      <c r="J2" s="8" t="s">
        <v>37</v>
      </c>
      <c r="K2" s="8" t="s">
        <v>38</v>
      </c>
      <c r="L2" s="8" t="s">
        <v>39</v>
      </c>
      <c r="M2" s="8" t="s">
        <v>40</v>
      </c>
      <c r="O2" s="1" t="s">
        <v>285</v>
      </c>
      <c r="P2" s="1" t="s">
        <v>64</v>
      </c>
      <c r="Q2" s="2">
        <v>200000</v>
      </c>
      <c r="R2" s="1">
        <v>0</v>
      </c>
      <c r="S2" s="2">
        <v>200000</v>
      </c>
      <c r="T2" s="1">
        <v>0</v>
      </c>
      <c r="U2" s="1">
        <v>0</v>
      </c>
    </row>
    <row r="3" spans="1:21" x14ac:dyDescent="0.25">
      <c r="A3" s="8" t="s">
        <v>283</v>
      </c>
      <c r="B3" s="8" t="s">
        <v>41</v>
      </c>
      <c r="C3" s="8">
        <v>1</v>
      </c>
      <c r="D3" s="9">
        <v>170000</v>
      </c>
      <c r="E3" s="9">
        <v>170000</v>
      </c>
      <c r="F3" s="8">
        <v>0</v>
      </c>
      <c r="G3" s="8">
        <v>0</v>
      </c>
      <c r="H3" s="8">
        <v>1</v>
      </c>
      <c r="I3" s="9">
        <v>170000</v>
      </c>
      <c r="J3" s="8">
        <v>0</v>
      </c>
      <c r="K3" s="8">
        <v>0</v>
      </c>
      <c r="L3" s="8">
        <v>0</v>
      </c>
      <c r="M3" s="8">
        <v>0</v>
      </c>
    </row>
    <row r="4" spans="1:21" x14ac:dyDescent="0.25">
      <c r="A4" s="8" t="s">
        <v>284</v>
      </c>
      <c r="B4" s="8" t="s">
        <v>41</v>
      </c>
      <c r="C4" s="8">
        <v>1</v>
      </c>
      <c r="D4" s="9">
        <v>30000</v>
      </c>
      <c r="E4" s="9">
        <v>30000</v>
      </c>
      <c r="F4" s="8">
        <v>0</v>
      </c>
      <c r="G4" s="9">
        <v>0</v>
      </c>
      <c r="H4" s="8">
        <v>1</v>
      </c>
      <c r="I4" s="9">
        <v>30000</v>
      </c>
      <c r="J4" s="8">
        <v>0</v>
      </c>
      <c r="K4" s="9">
        <v>0</v>
      </c>
      <c r="L4" s="8">
        <v>0</v>
      </c>
      <c r="M4" s="8">
        <v>0</v>
      </c>
    </row>
    <row r="5" spans="1:21" ht="18.75" x14ac:dyDescent="0.3">
      <c r="A5" s="199" t="s">
        <v>25</v>
      </c>
      <c r="B5" s="200"/>
      <c r="C5" s="1"/>
      <c r="D5" s="1"/>
      <c r="E5" s="160">
        <f>SUM(E3:E4)</f>
        <v>200000</v>
      </c>
      <c r="F5" s="1"/>
      <c r="G5" s="1"/>
      <c r="H5" s="1"/>
      <c r="I5" s="1"/>
      <c r="J5" s="1"/>
      <c r="K5" s="1"/>
      <c r="L5" s="1"/>
      <c r="M5" s="1"/>
    </row>
  </sheetData>
  <mergeCells count="2">
    <mergeCell ref="A1:M1"/>
    <mergeCell ref="A5:B5"/>
  </mergeCells>
  <hyperlinks>
    <hyperlink ref="E5" location="'5'!A1" display="'5'!A1"/>
  </hyperlinks>
  <pageMargins left="0.25" right="0.25" top="0.75" bottom="0.75" header="0.3" footer="0.3"/>
  <pageSetup paperSize="10000" scale="91" fitToHeight="0" orientation="landscape"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83"/>
  <sheetViews>
    <sheetView topLeftCell="A262" workbookViewId="0">
      <selection activeCell="E283" sqref="E283"/>
    </sheetView>
  </sheetViews>
  <sheetFormatPr defaultRowHeight="15" x14ac:dyDescent="0.25"/>
  <cols>
    <col min="1" max="1" width="43.85546875" customWidth="1"/>
    <col min="3" max="3" width="13.85546875" bestFit="1" customWidth="1"/>
    <col min="5" max="5" width="16.42578125" bestFit="1" customWidth="1"/>
    <col min="6" max="6" width="0" hidden="1" customWidth="1"/>
    <col min="7" max="7" width="11.28515625" hidden="1" customWidth="1"/>
    <col min="8" max="8" width="0" hidden="1" customWidth="1"/>
    <col min="9" max="9" width="11.28515625" hidden="1" customWidth="1"/>
    <col min="10" max="10" width="0" hidden="1" customWidth="1"/>
    <col min="11" max="11" width="11.28515625" hidden="1" customWidth="1"/>
    <col min="12" max="12" width="0" hidden="1" customWidth="1"/>
    <col min="13" max="13" width="11.28515625" hidden="1" customWidth="1"/>
    <col min="15" max="15" width="64.42578125" customWidth="1"/>
    <col min="16" max="16" width="35.42578125" bestFit="1" customWidth="1"/>
    <col min="17" max="17" width="11.7109375" bestFit="1" customWidth="1"/>
    <col min="18" max="18" width="10.140625" hidden="1" customWidth="1"/>
    <col min="19" max="19" width="0" hidden="1" customWidth="1"/>
    <col min="20" max="20" width="11.7109375" hidden="1" customWidth="1"/>
    <col min="21" max="21" width="0" hidden="1" customWidth="1"/>
  </cols>
  <sheetData>
    <row r="1" spans="1:21" ht="21" x14ac:dyDescent="0.35">
      <c r="A1" s="201" t="s">
        <v>12</v>
      </c>
      <c r="B1" s="201"/>
      <c r="C1" s="201"/>
      <c r="D1" s="201"/>
      <c r="E1" s="201"/>
      <c r="F1" s="201"/>
      <c r="G1" s="201"/>
      <c r="H1" s="201"/>
      <c r="I1" s="201"/>
      <c r="J1" s="201"/>
      <c r="K1" s="201"/>
      <c r="L1" s="201"/>
      <c r="M1" s="201"/>
      <c r="O1" s="215" t="s">
        <v>53</v>
      </c>
      <c r="P1" s="215" t="s">
        <v>54</v>
      </c>
      <c r="Q1" s="215" t="s">
        <v>55</v>
      </c>
      <c r="R1" s="215" t="s">
        <v>3</v>
      </c>
      <c r="S1" s="215" t="s">
        <v>4</v>
      </c>
      <c r="T1" s="215" t="s">
        <v>5</v>
      </c>
      <c r="U1" s="215" t="s">
        <v>6</v>
      </c>
    </row>
    <row r="2" spans="1:21" ht="30" x14ac:dyDescent="0.25">
      <c r="A2" s="8" t="s">
        <v>28</v>
      </c>
      <c r="B2" s="8" t="s">
        <v>29</v>
      </c>
      <c r="C2" s="8" t="s">
        <v>30</v>
      </c>
      <c r="D2" s="8" t="s">
        <v>31</v>
      </c>
      <c r="E2" s="8" t="s">
        <v>32</v>
      </c>
      <c r="F2" s="8" t="s">
        <v>33</v>
      </c>
      <c r="G2" s="8" t="s">
        <v>34</v>
      </c>
      <c r="H2" s="8" t="s">
        <v>35</v>
      </c>
      <c r="I2" s="8" t="s">
        <v>36</v>
      </c>
      <c r="J2" s="8" t="s">
        <v>37</v>
      </c>
      <c r="K2" s="8" t="s">
        <v>38</v>
      </c>
      <c r="L2" s="8" t="s">
        <v>39</v>
      </c>
      <c r="M2" s="8" t="s">
        <v>40</v>
      </c>
      <c r="O2" s="1" t="s">
        <v>785</v>
      </c>
      <c r="P2" s="6" t="s">
        <v>794</v>
      </c>
      <c r="Q2" s="2">
        <v>144800</v>
      </c>
      <c r="R2" s="1">
        <v>0</v>
      </c>
      <c r="S2" s="1">
        <v>0</v>
      </c>
      <c r="T2" s="2">
        <v>144800</v>
      </c>
      <c r="U2" s="1">
        <v>0</v>
      </c>
    </row>
    <row r="3" spans="1:21" ht="15" customHeight="1" x14ac:dyDescent="0.25">
      <c r="A3" s="6" t="s">
        <v>634</v>
      </c>
      <c r="B3" s="8" t="s">
        <v>87</v>
      </c>
      <c r="C3" s="8">
        <v>15</v>
      </c>
      <c r="D3" s="9">
        <v>3000</v>
      </c>
      <c r="E3" s="9">
        <v>45000</v>
      </c>
      <c r="F3" s="8">
        <v>0</v>
      </c>
      <c r="G3" s="8">
        <v>0</v>
      </c>
      <c r="H3" s="8">
        <v>0</v>
      </c>
      <c r="I3" s="8">
        <v>0</v>
      </c>
      <c r="J3" s="8">
        <v>15</v>
      </c>
      <c r="K3" s="9">
        <v>45000</v>
      </c>
      <c r="L3" s="8">
        <v>0</v>
      </c>
      <c r="M3" s="8">
        <v>0</v>
      </c>
      <c r="O3" s="6" t="s">
        <v>786</v>
      </c>
      <c r="P3" s="1" t="s">
        <v>792</v>
      </c>
      <c r="Q3" s="2">
        <v>14952.04</v>
      </c>
      <c r="R3" s="1">
        <v>0</v>
      </c>
      <c r="S3" s="1">
        <v>0</v>
      </c>
      <c r="T3" s="2">
        <v>14952.04</v>
      </c>
      <c r="U3" s="1">
        <v>0</v>
      </c>
    </row>
    <row r="4" spans="1:21" ht="32.25" customHeight="1" x14ac:dyDescent="0.25">
      <c r="A4" s="6" t="s">
        <v>635</v>
      </c>
      <c r="B4" s="8" t="s">
        <v>87</v>
      </c>
      <c r="C4" s="8">
        <v>2</v>
      </c>
      <c r="D4" s="9">
        <v>6000</v>
      </c>
      <c r="E4" s="9">
        <v>12000</v>
      </c>
      <c r="F4" s="8">
        <v>0</v>
      </c>
      <c r="G4" s="8">
        <v>0</v>
      </c>
      <c r="H4" s="8">
        <v>0</v>
      </c>
      <c r="I4" s="8">
        <v>0</v>
      </c>
      <c r="J4" s="8">
        <v>2</v>
      </c>
      <c r="K4" s="9">
        <v>12000</v>
      </c>
      <c r="L4" s="8">
        <v>0</v>
      </c>
      <c r="M4" s="8">
        <v>0</v>
      </c>
      <c r="O4" s="1" t="s">
        <v>787</v>
      </c>
      <c r="P4" s="6" t="s">
        <v>793</v>
      </c>
      <c r="Q4" s="2">
        <v>60000</v>
      </c>
      <c r="R4" s="1">
        <v>0</v>
      </c>
      <c r="S4" s="1">
        <v>0</v>
      </c>
      <c r="T4" s="2">
        <v>60000</v>
      </c>
      <c r="U4" s="1">
        <v>0</v>
      </c>
    </row>
    <row r="5" spans="1:21" x14ac:dyDescent="0.25">
      <c r="A5" s="8" t="s">
        <v>636</v>
      </c>
      <c r="B5" s="8" t="s">
        <v>45</v>
      </c>
      <c r="C5" s="8">
        <v>3</v>
      </c>
      <c r="D5" s="9">
        <v>6500</v>
      </c>
      <c r="E5" s="9">
        <v>19500</v>
      </c>
      <c r="F5" s="8">
        <v>0</v>
      </c>
      <c r="G5" s="8">
        <v>0</v>
      </c>
      <c r="H5" s="8">
        <v>0</v>
      </c>
      <c r="I5" s="8">
        <v>0</v>
      </c>
      <c r="J5" s="8">
        <v>3</v>
      </c>
      <c r="K5" s="9">
        <v>19500</v>
      </c>
      <c r="L5" s="8">
        <v>0</v>
      </c>
      <c r="M5" s="8">
        <v>0</v>
      </c>
      <c r="O5" s="1" t="s">
        <v>788</v>
      </c>
      <c r="P5" s="1" t="s">
        <v>60</v>
      </c>
      <c r="Q5" s="2">
        <v>199908</v>
      </c>
      <c r="R5" s="2">
        <v>190058</v>
      </c>
      <c r="S5" s="2">
        <v>9850</v>
      </c>
      <c r="T5" s="1">
        <v>0</v>
      </c>
      <c r="U5" s="1">
        <v>0</v>
      </c>
    </row>
    <row r="6" spans="1:21" x14ac:dyDescent="0.25">
      <c r="A6" s="8" t="s">
        <v>637</v>
      </c>
      <c r="B6" s="8" t="s">
        <v>45</v>
      </c>
      <c r="C6" s="8">
        <v>2</v>
      </c>
      <c r="D6" s="9">
        <v>8500</v>
      </c>
      <c r="E6" s="9">
        <v>17000</v>
      </c>
      <c r="F6" s="8">
        <v>0</v>
      </c>
      <c r="G6" s="9">
        <v>0</v>
      </c>
      <c r="H6" s="8">
        <v>0</v>
      </c>
      <c r="I6" s="8">
        <v>0</v>
      </c>
      <c r="J6" s="8">
        <v>2</v>
      </c>
      <c r="K6" s="9">
        <v>17000</v>
      </c>
      <c r="L6" s="8">
        <v>0</v>
      </c>
      <c r="M6" s="8">
        <v>0</v>
      </c>
      <c r="O6" s="1" t="s">
        <v>788</v>
      </c>
      <c r="P6" s="1" t="s">
        <v>57</v>
      </c>
      <c r="Q6" s="2">
        <v>22440</v>
      </c>
      <c r="R6" s="2">
        <v>22440</v>
      </c>
      <c r="S6" s="1">
        <v>0</v>
      </c>
      <c r="T6" s="1">
        <v>0</v>
      </c>
      <c r="U6" s="1">
        <v>0</v>
      </c>
    </row>
    <row r="7" spans="1:21" ht="30" x14ac:dyDescent="0.25">
      <c r="A7" s="8" t="s">
        <v>286</v>
      </c>
      <c r="B7" s="8" t="s">
        <v>45</v>
      </c>
      <c r="C7" s="8">
        <v>1</v>
      </c>
      <c r="D7" s="8">
        <v>900</v>
      </c>
      <c r="E7" s="9">
        <v>900</v>
      </c>
      <c r="F7" s="8">
        <v>1</v>
      </c>
      <c r="G7" s="9">
        <v>900</v>
      </c>
      <c r="H7" s="8">
        <v>0</v>
      </c>
      <c r="I7" s="9">
        <v>0</v>
      </c>
      <c r="J7" s="8">
        <v>0</v>
      </c>
      <c r="K7" s="8">
        <v>0</v>
      </c>
      <c r="L7" s="8">
        <v>0</v>
      </c>
      <c r="M7" s="8">
        <v>0</v>
      </c>
      <c r="O7" s="1" t="s">
        <v>789</v>
      </c>
      <c r="P7" s="6" t="s">
        <v>793</v>
      </c>
      <c r="Q7" s="2">
        <v>54100</v>
      </c>
      <c r="R7" s="1">
        <v>0</v>
      </c>
      <c r="S7" s="1">
        <v>0</v>
      </c>
      <c r="T7" s="2">
        <v>54100</v>
      </c>
      <c r="U7" s="1">
        <v>0</v>
      </c>
    </row>
    <row r="8" spans="1:21" x14ac:dyDescent="0.25">
      <c r="A8" s="8" t="s">
        <v>638</v>
      </c>
      <c r="B8" s="8" t="s">
        <v>287</v>
      </c>
      <c r="C8" s="8">
        <v>62</v>
      </c>
      <c r="D8" s="8">
        <v>325</v>
      </c>
      <c r="E8" s="9">
        <v>20150</v>
      </c>
      <c r="F8" s="8">
        <v>47</v>
      </c>
      <c r="G8" s="9">
        <v>15275</v>
      </c>
      <c r="H8" s="8">
        <v>0</v>
      </c>
      <c r="I8" s="9">
        <v>0</v>
      </c>
      <c r="J8" s="8">
        <v>15</v>
      </c>
      <c r="K8" s="9">
        <v>4875</v>
      </c>
      <c r="L8" s="8">
        <v>0</v>
      </c>
      <c r="M8" s="9">
        <v>0</v>
      </c>
      <c r="O8" s="1" t="s">
        <v>789</v>
      </c>
      <c r="P8" s="1" t="s">
        <v>792</v>
      </c>
      <c r="Q8" s="2">
        <v>1259816</v>
      </c>
      <c r="R8" s="1">
        <v>0</v>
      </c>
      <c r="S8" s="1">
        <v>0</v>
      </c>
      <c r="T8" s="2">
        <v>1259816</v>
      </c>
      <c r="U8" s="1">
        <v>0</v>
      </c>
    </row>
    <row r="9" spans="1:21" x14ac:dyDescent="0.25">
      <c r="A9" s="8" t="s">
        <v>639</v>
      </c>
      <c r="B9" s="8" t="s">
        <v>45</v>
      </c>
      <c r="C9" s="8">
        <v>75</v>
      </c>
      <c r="D9" s="8">
        <v>85</v>
      </c>
      <c r="E9" s="9">
        <v>6375</v>
      </c>
      <c r="F9" s="8">
        <v>61</v>
      </c>
      <c r="G9" s="9">
        <v>5185</v>
      </c>
      <c r="H9" s="8">
        <v>12</v>
      </c>
      <c r="I9" s="9">
        <v>1020</v>
      </c>
      <c r="J9" s="8">
        <v>2</v>
      </c>
      <c r="K9" s="9">
        <v>170</v>
      </c>
      <c r="L9" s="8">
        <v>0</v>
      </c>
      <c r="M9" s="8">
        <v>0</v>
      </c>
      <c r="O9" s="1" t="s">
        <v>416</v>
      </c>
      <c r="P9" s="1" t="s">
        <v>62</v>
      </c>
      <c r="Q9" s="2">
        <v>542250.26</v>
      </c>
      <c r="R9" s="2">
        <v>452731.26</v>
      </c>
      <c r="S9" s="2">
        <v>68169</v>
      </c>
      <c r="T9" s="2">
        <v>21350</v>
      </c>
      <c r="U9" s="1">
        <v>0</v>
      </c>
    </row>
    <row r="10" spans="1:21" x14ac:dyDescent="0.25">
      <c r="A10" s="8" t="s">
        <v>640</v>
      </c>
      <c r="B10" s="8" t="s">
        <v>50</v>
      </c>
      <c r="C10" s="8">
        <v>117</v>
      </c>
      <c r="D10" s="9">
        <v>250</v>
      </c>
      <c r="E10" s="9">
        <v>29250</v>
      </c>
      <c r="F10" s="8">
        <v>50</v>
      </c>
      <c r="G10" s="9">
        <v>12500</v>
      </c>
      <c r="H10" s="8">
        <v>12</v>
      </c>
      <c r="I10" s="9">
        <v>3000</v>
      </c>
      <c r="J10" s="8">
        <v>50</v>
      </c>
      <c r="K10" s="9">
        <v>12500</v>
      </c>
      <c r="L10" s="8">
        <v>5</v>
      </c>
      <c r="M10" s="9">
        <v>1250</v>
      </c>
      <c r="O10" s="1" t="s">
        <v>417</v>
      </c>
      <c r="P10" s="1" t="s">
        <v>64</v>
      </c>
      <c r="Q10" s="2">
        <v>305995.08</v>
      </c>
      <c r="R10" s="2">
        <v>192081.72</v>
      </c>
      <c r="S10" s="2">
        <v>15275</v>
      </c>
      <c r="T10" s="2">
        <v>96148.36</v>
      </c>
      <c r="U10" s="2">
        <v>2490</v>
      </c>
    </row>
    <row r="11" spans="1:21" x14ac:dyDescent="0.25">
      <c r="A11" s="8" t="s">
        <v>641</v>
      </c>
      <c r="B11" s="8" t="s">
        <v>50</v>
      </c>
      <c r="C11" s="8">
        <v>676</v>
      </c>
      <c r="D11" s="8">
        <v>110</v>
      </c>
      <c r="E11" s="9">
        <v>74360</v>
      </c>
      <c r="F11" s="8">
        <v>360</v>
      </c>
      <c r="G11" s="9">
        <v>39600</v>
      </c>
      <c r="H11" s="8">
        <v>192</v>
      </c>
      <c r="I11" s="9">
        <v>21120</v>
      </c>
      <c r="J11" s="8">
        <v>120</v>
      </c>
      <c r="K11" s="9">
        <v>13200</v>
      </c>
      <c r="L11" s="8">
        <v>4</v>
      </c>
      <c r="M11" s="8">
        <v>440</v>
      </c>
      <c r="O11" s="1" t="s">
        <v>418</v>
      </c>
      <c r="P11" s="1" t="s">
        <v>57</v>
      </c>
      <c r="Q11" s="2">
        <v>841968</v>
      </c>
      <c r="R11" s="2">
        <v>841968</v>
      </c>
      <c r="S11" s="1">
        <v>0</v>
      </c>
      <c r="T11" s="1">
        <v>0</v>
      </c>
      <c r="U11" s="1">
        <v>0</v>
      </c>
    </row>
    <row r="12" spans="1:21" x14ac:dyDescent="0.25">
      <c r="A12" s="8" t="s">
        <v>288</v>
      </c>
      <c r="B12" s="8" t="s">
        <v>45</v>
      </c>
      <c r="C12" s="8">
        <v>1</v>
      </c>
      <c r="D12" s="9">
        <v>2250</v>
      </c>
      <c r="E12" s="9">
        <v>2250</v>
      </c>
      <c r="F12" s="8">
        <v>1</v>
      </c>
      <c r="G12" s="9">
        <v>2250</v>
      </c>
      <c r="H12" s="8">
        <v>0</v>
      </c>
      <c r="I12" s="9">
        <v>0</v>
      </c>
      <c r="J12" s="8">
        <v>0</v>
      </c>
      <c r="K12" s="8">
        <v>0</v>
      </c>
      <c r="L12" s="8">
        <v>0</v>
      </c>
      <c r="M12" s="8">
        <v>0</v>
      </c>
      <c r="O12" s="1" t="s">
        <v>419</v>
      </c>
      <c r="P12" s="1" t="s">
        <v>57</v>
      </c>
      <c r="Q12" s="2">
        <v>135050</v>
      </c>
      <c r="R12" s="1">
        <v>0</v>
      </c>
      <c r="S12" s="1">
        <v>0</v>
      </c>
      <c r="T12" s="2">
        <v>135050</v>
      </c>
      <c r="U12" s="1">
        <v>0</v>
      </c>
    </row>
    <row r="13" spans="1:21" x14ac:dyDescent="0.25">
      <c r="A13" s="8" t="s">
        <v>642</v>
      </c>
      <c r="B13" s="8" t="s">
        <v>45</v>
      </c>
      <c r="C13" s="8">
        <v>1</v>
      </c>
      <c r="D13" s="9">
        <v>14800</v>
      </c>
      <c r="E13" s="9">
        <v>14800</v>
      </c>
      <c r="F13" s="8">
        <v>0</v>
      </c>
      <c r="G13" s="9">
        <v>0</v>
      </c>
      <c r="H13" s="8">
        <v>0</v>
      </c>
      <c r="I13" s="9">
        <v>0</v>
      </c>
      <c r="J13" s="8">
        <v>1</v>
      </c>
      <c r="K13" s="9">
        <v>14800</v>
      </c>
      <c r="L13" s="8">
        <v>0</v>
      </c>
      <c r="M13" s="8">
        <v>0</v>
      </c>
      <c r="O13" s="1" t="s">
        <v>790</v>
      </c>
      <c r="P13" s="1" t="s">
        <v>792</v>
      </c>
      <c r="Q13" s="2">
        <v>1200</v>
      </c>
      <c r="R13" s="1">
        <v>0</v>
      </c>
      <c r="S13" s="1">
        <v>0</v>
      </c>
      <c r="T13" s="2">
        <v>1200</v>
      </c>
      <c r="U13" s="1">
        <v>0</v>
      </c>
    </row>
    <row r="14" spans="1:21" x14ac:dyDescent="0.25">
      <c r="A14" s="8" t="s">
        <v>643</v>
      </c>
      <c r="B14" s="8" t="s">
        <v>46</v>
      </c>
      <c r="C14" s="8">
        <v>10</v>
      </c>
      <c r="D14" s="9">
        <v>3000</v>
      </c>
      <c r="E14" s="9">
        <v>30000</v>
      </c>
      <c r="F14" s="8">
        <v>0</v>
      </c>
      <c r="G14" s="9">
        <v>0</v>
      </c>
      <c r="H14" s="8">
        <v>0</v>
      </c>
      <c r="I14" s="9">
        <v>0</v>
      </c>
      <c r="J14" s="8">
        <v>10</v>
      </c>
      <c r="K14" s="9">
        <v>30000</v>
      </c>
      <c r="L14" s="8">
        <v>0</v>
      </c>
      <c r="M14" s="8">
        <v>0</v>
      </c>
      <c r="O14" s="1" t="s">
        <v>791</v>
      </c>
      <c r="P14" s="1" t="s">
        <v>792</v>
      </c>
      <c r="Q14" s="2">
        <v>1200</v>
      </c>
      <c r="R14" s="1">
        <v>0</v>
      </c>
      <c r="S14" s="1">
        <v>0</v>
      </c>
      <c r="T14" s="2">
        <v>1200</v>
      </c>
      <c r="U14" s="1">
        <v>0</v>
      </c>
    </row>
    <row r="15" spans="1:21" x14ac:dyDescent="0.25">
      <c r="A15" s="8" t="s">
        <v>644</v>
      </c>
      <c r="B15" s="8" t="s">
        <v>41</v>
      </c>
      <c r="C15" s="8">
        <v>2</v>
      </c>
      <c r="D15" s="9">
        <v>1115</v>
      </c>
      <c r="E15" s="9">
        <v>2230</v>
      </c>
      <c r="F15" s="8">
        <v>0</v>
      </c>
      <c r="G15" s="9">
        <v>0</v>
      </c>
      <c r="H15" s="8">
        <v>0</v>
      </c>
      <c r="I15" s="9">
        <v>0</v>
      </c>
      <c r="J15" s="8">
        <v>2</v>
      </c>
      <c r="K15" s="9">
        <v>2230</v>
      </c>
      <c r="L15" s="8">
        <v>0</v>
      </c>
      <c r="M15" s="8">
        <v>0</v>
      </c>
      <c r="Q15" s="216">
        <f>SUM(Q2:Q14)</f>
        <v>3583679.38</v>
      </c>
    </row>
    <row r="16" spans="1:21" x14ac:dyDescent="0.25">
      <c r="A16" s="8" t="s">
        <v>645</v>
      </c>
      <c r="B16" s="8" t="s">
        <v>43</v>
      </c>
      <c r="C16" s="8">
        <v>8</v>
      </c>
      <c r="D16" s="9">
        <v>3000</v>
      </c>
      <c r="E16" s="9">
        <v>24000</v>
      </c>
      <c r="F16" s="8">
        <v>0</v>
      </c>
      <c r="G16" s="9">
        <v>0</v>
      </c>
      <c r="H16" s="8">
        <v>0</v>
      </c>
      <c r="I16" s="9">
        <v>0</v>
      </c>
      <c r="J16" s="8">
        <v>8</v>
      </c>
      <c r="K16" s="9">
        <v>24000</v>
      </c>
      <c r="L16" s="8">
        <v>0</v>
      </c>
      <c r="M16" s="8">
        <v>0</v>
      </c>
    </row>
    <row r="17" spans="1:13" x14ac:dyDescent="0.25">
      <c r="A17" s="8" t="s">
        <v>646</v>
      </c>
      <c r="B17" s="8" t="s">
        <v>45</v>
      </c>
      <c r="C17" s="8">
        <v>1</v>
      </c>
      <c r="D17" s="8">
        <v>320</v>
      </c>
      <c r="E17" s="9">
        <v>320</v>
      </c>
      <c r="F17" s="8">
        <v>1</v>
      </c>
      <c r="G17" s="9">
        <v>320</v>
      </c>
      <c r="H17" s="8">
        <v>0</v>
      </c>
      <c r="I17" s="9">
        <v>0</v>
      </c>
      <c r="J17" s="8">
        <v>0</v>
      </c>
      <c r="K17" s="9">
        <v>0</v>
      </c>
      <c r="L17" s="8">
        <v>0</v>
      </c>
      <c r="M17" s="8">
        <v>0</v>
      </c>
    </row>
    <row r="18" spans="1:13" x14ac:dyDescent="0.25">
      <c r="A18" s="8" t="s">
        <v>647</v>
      </c>
      <c r="B18" s="8" t="s">
        <v>43</v>
      </c>
      <c r="C18" s="8">
        <v>8</v>
      </c>
      <c r="D18" s="9">
        <v>3000</v>
      </c>
      <c r="E18" s="9">
        <v>24000</v>
      </c>
      <c r="F18" s="8">
        <v>0</v>
      </c>
      <c r="G18" s="9">
        <v>0</v>
      </c>
      <c r="H18" s="8">
        <v>0</v>
      </c>
      <c r="I18" s="9">
        <v>0</v>
      </c>
      <c r="J18" s="8">
        <v>8</v>
      </c>
      <c r="K18" s="9">
        <v>24000</v>
      </c>
      <c r="L18" s="8">
        <v>0</v>
      </c>
      <c r="M18" s="8">
        <v>0</v>
      </c>
    </row>
    <row r="19" spans="1:13" x14ac:dyDescent="0.25">
      <c r="A19" s="8" t="s">
        <v>648</v>
      </c>
      <c r="B19" s="8" t="s">
        <v>45</v>
      </c>
      <c r="C19" s="8">
        <v>58</v>
      </c>
      <c r="D19" s="8">
        <v>68</v>
      </c>
      <c r="E19" s="9">
        <v>3944</v>
      </c>
      <c r="F19" s="8">
        <v>41</v>
      </c>
      <c r="G19" s="9">
        <v>2788</v>
      </c>
      <c r="H19" s="8">
        <v>17</v>
      </c>
      <c r="I19" s="9">
        <v>1156</v>
      </c>
      <c r="J19" s="8">
        <v>0</v>
      </c>
      <c r="K19" s="9">
        <v>0</v>
      </c>
      <c r="L19" s="8">
        <v>0</v>
      </c>
      <c r="M19" s="8">
        <v>0</v>
      </c>
    </row>
    <row r="20" spans="1:13" x14ac:dyDescent="0.25">
      <c r="A20" s="8" t="s">
        <v>649</v>
      </c>
      <c r="B20" s="8" t="s">
        <v>87</v>
      </c>
      <c r="C20" s="8">
        <v>1</v>
      </c>
      <c r="D20" s="8">
        <v>880</v>
      </c>
      <c r="E20" s="9">
        <v>880</v>
      </c>
      <c r="F20" s="8">
        <v>1</v>
      </c>
      <c r="G20" s="9">
        <v>880</v>
      </c>
      <c r="H20" s="8">
        <v>0</v>
      </c>
      <c r="I20" s="9">
        <v>0</v>
      </c>
      <c r="J20" s="8">
        <v>0</v>
      </c>
      <c r="K20" s="9">
        <v>0</v>
      </c>
      <c r="L20" s="8">
        <v>0</v>
      </c>
      <c r="M20" s="8">
        <v>0</v>
      </c>
    </row>
    <row r="21" spans="1:13" x14ac:dyDescent="0.25">
      <c r="A21" s="8" t="s">
        <v>650</v>
      </c>
      <c r="B21" s="8" t="s">
        <v>44</v>
      </c>
      <c r="C21" s="8">
        <v>1</v>
      </c>
      <c r="D21" s="8">
        <v>556</v>
      </c>
      <c r="E21" s="9">
        <v>556</v>
      </c>
      <c r="F21" s="8">
        <v>1</v>
      </c>
      <c r="G21" s="9">
        <v>556</v>
      </c>
      <c r="H21" s="8">
        <v>0</v>
      </c>
      <c r="I21" s="9">
        <v>0</v>
      </c>
      <c r="J21" s="8">
        <v>0</v>
      </c>
      <c r="K21" s="9">
        <v>0</v>
      </c>
      <c r="L21" s="8">
        <v>0</v>
      </c>
      <c r="M21" s="8">
        <v>0</v>
      </c>
    </row>
    <row r="22" spans="1:13" x14ac:dyDescent="0.25">
      <c r="A22" s="8" t="s">
        <v>651</v>
      </c>
      <c r="B22" s="8" t="s">
        <v>44</v>
      </c>
      <c r="C22" s="8">
        <v>12</v>
      </c>
      <c r="D22" s="8">
        <v>100</v>
      </c>
      <c r="E22" s="9">
        <v>1200</v>
      </c>
      <c r="F22" s="8">
        <v>12</v>
      </c>
      <c r="G22" s="9">
        <v>1200</v>
      </c>
      <c r="H22" s="8">
        <v>0</v>
      </c>
      <c r="I22" s="9">
        <v>0</v>
      </c>
      <c r="J22" s="8">
        <v>0</v>
      </c>
      <c r="K22" s="9">
        <v>0</v>
      </c>
      <c r="L22" s="8">
        <v>0</v>
      </c>
      <c r="M22" s="8">
        <v>0</v>
      </c>
    </row>
    <row r="23" spans="1:13" x14ac:dyDescent="0.25">
      <c r="A23" s="8" t="s">
        <v>652</v>
      </c>
      <c r="B23" s="8" t="s">
        <v>44</v>
      </c>
      <c r="C23" s="8">
        <v>21</v>
      </c>
      <c r="D23" s="8">
        <v>122</v>
      </c>
      <c r="E23" s="9">
        <v>2562</v>
      </c>
      <c r="F23" s="8">
        <v>16</v>
      </c>
      <c r="G23" s="9">
        <v>1952</v>
      </c>
      <c r="H23" s="8">
        <v>0</v>
      </c>
      <c r="I23" s="9">
        <v>0</v>
      </c>
      <c r="J23" s="8">
        <v>5</v>
      </c>
      <c r="K23" s="9">
        <v>610</v>
      </c>
      <c r="L23" s="8">
        <v>0</v>
      </c>
      <c r="M23" s="8">
        <v>0</v>
      </c>
    </row>
    <row r="24" spans="1:13" x14ac:dyDescent="0.25">
      <c r="A24" s="6" t="s">
        <v>653</v>
      </c>
      <c r="B24" s="8" t="s">
        <v>87</v>
      </c>
      <c r="C24" s="8">
        <v>6</v>
      </c>
      <c r="D24" s="9">
        <v>6870</v>
      </c>
      <c r="E24" s="9">
        <v>41220</v>
      </c>
      <c r="F24" s="8">
        <v>0</v>
      </c>
      <c r="G24" s="9">
        <v>0</v>
      </c>
      <c r="H24" s="8">
        <v>0</v>
      </c>
      <c r="I24" s="9">
        <v>0</v>
      </c>
      <c r="J24" s="8">
        <v>6</v>
      </c>
      <c r="K24" s="9">
        <v>41220</v>
      </c>
      <c r="L24" s="8">
        <v>0</v>
      </c>
      <c r="M24" s="8">
        <v>0</v>
      </c>
    </row>
    <row r="25" spans="1:13" x14ac:dyDescent="0.25">
      <c r="A25" s="8" t="s">
        <v>654</v>
      </c>
      <c r="B25" s="8" t="s">
        <v>45</v>
      </c>
      <c r="C25" s="8">
        <v>10</v>
      </c>
      <c r="D25" s="9">
        <v>3000</v>
      </c>
      <c r="E25" s="9">
        <v>30000</v>
      </c>
      <c r="F25" s="8">
        <v>0</v>
      </c>
      <c r="G25" s="9">
        <v>0</v>
      </c>
      <c r="H25" s="8">
        <v>0</v>
      </c>
      <c r="I25" s="9">
        <v>0</v>
      </c>
      <c r="J25" s="8">
        <v>10</v>
      </c>
      <c r="K25" s="9">
        <v>30000</v>
      </c>
      <c r="L25" s="8">
        <v>0</v>
      </c>
      <c r="M25" s="8">
        <v>0</v>
      </c>
    </row>
    <row r="26" spans="1:13" x14ac:dyDescent="0.25">
      <c r="A26" s="8" t="s">
        <v>655</v>
      </c>
      <c r="B26" s="8" t="s">
        <v>45</v>
      </c>
      <c r="C26" s="8">
        <v>38</v>
      </c>
      <c r="D26" s="8">
        <v>30</v>
      </c>
      <c r="E26" s="9">
        <v>1140</v>
      </c>
      <c r="F26" s="8">
        <v>38</v>
      </c>
      <c r="G26" s="9">
        <v>1140</v>
      </c>
      <c r="H26" s="8">
        <v>0</v>
      </c>
      <c r="I26" s="9">
        <v>0</v>
      </c>
      <c r="J26" s="8">
        <v>0</v>
      </c>
      <c r="K26" s="9">
        <v>0</v>
      </c>
      <c r="L26" s="8">
        <v>0</v>
      </c>
      <c r="M26" s="8">
        <v>0</v>
      </c>
    </row>
    <row r="27" spans="1:13" x14ac:dyDescent="0.25">
      <c r="A27" s="8" t="s">
        <v>289</v>
      </c>
      <c r="B27" s="8" t="s">
        <v>45</v>
      </c>
      <c r="C27" s="8">
        <v>10</v>
      </c>
      <c r="D27" s="8">
        <v>150</v>
      </c>
      <c r="E27" s="9">
        <v>1500</v>
      </c>
      <c r="F27" s="8">
        <v>10</v>
      </c>
      <c r="G27" s="9">
        <v>1500</v>
      </c>
      <c r="H27" s="8">
        <v>0</v>
      </c>
      <c r="I27" s="9">
        <v>0</v>
      </c>
      <c r="J27" s="8">
        <v>0</v>
      </c>
      <c r="K27" s="9">
        <v>0</v>
      </c>
      <c r="L27" s="8">
        <v>0</v>
      </c>
      <c r="M27" s="8">
        <v>0</v>
      </c>
    </row>
    <row r="28" spans="1:13" x14ac:dyDescent="0.25">
      <c r="A28" s="8" t="s">
        <v>656</v>
      </c>
      <c r="B28" s="8" t="s">
        <v>45</v>
      </c>
      <c r="C28" s="8">
        <v>10</v>
      </c>
      <c r="D28" s="8">
        <v>250</v>
      </c>
      <c r="E28" s="9">
        <v>2500</v>
      </c>
      <c r="F28" s="8">
        <v>10</v>
      </c>
      <c r="G28" s="9">
        <v>2500</v>
      </c>
      <c r="H28" s="8">
        <v>0</v>
      </c>
      <c r="I28" s="9">
        <v>0</v>
      </c>
      <c r="J28" s="8">
        <v>0</v>
      </c>
      <c r="K28" s="9">
        <v>0</v>
      </c>
      <c r="L28" s="8">
        <v>0</v>
      </c>
      <c r="M28" s="8">
        <v>0</v>
      </c>
    </row>
    <row r="29" spans="1:13" x14ac:dyDescent="0.25">
      <c r="A29" s="8" t="s">
        <v>657</v>
      </c>
      <c r="B29" s="8" t="s">
        <v>45</v>
      </c>
      <c r="C29" s="8">
        <v>6</v>
      </c>
      <c r="D29" s="9">
        <v>350</v>
      </c>
      <c r="E29" s="9">
        <v>2100</v>
      </c>
      <c r="F29" s="8">
        <v>6</v>
      </c>
      <c r="G29" s="9">
        <v>2100</v>
      </c>
      <c r="H29" s="8">
        <v>0</v>
      </c>
      <c r="I29" s="9">
        <v>0</v>
      </c>
      <c r="J29" s="8">
        <v>0</v>
      </c>
      <c r="K29" s="9">
        <v>0</v>
      </c>
      <c r="L29" s="8">
        <v>0</v>
      </c>
      <c r="M29" s="8">
        <v>0</v>
      </c>
    </row>
    <row r="30" spans="1:13" x14ac:dyDescent="0.25">
      <c r="A30" s="8" t="s">
        <v>658</v>
      </c>
      <c r="B30" s="8" t="s">
        <v>45</v>
      </c>
      <c r="C30" s="8">
        <v>3</v>
      </c>
      <c r="D30" s="8">
        <v>350</v>
      </c>
      <c r="E30" s="9">
        <v>1050</v>
      </c>
      <c r="F30" s="8">
        <v>3</v>
      </c>
      <c r="G30" s="9">
        <v>1050</v>
      </c>
      <c r="H30" s="8">
        <v>0</v>
      </c>
      <c r="I30" s="9">
        <v>0</v>
      </c>
      <c r="J30" s="8">
        <v>0</v>
      </c>
      <c r="K30" s="9">
        <v>0</v>
      </c>
      <c r="L30" s="8">
        <v>0</v>
      </c>
      <c r="M30" s="8">
        <v>0</v>
      </c>
    </row>
    <row r="31" spans="1:13" x14ac:dyDescent="0.25">
      <c r="A31" s="8" t="s">
        <v>290</v>
      </c>
      <c r="B31" s="8" t="s">
        <v>86</v>
      </c>
      <c r="C31" s="8">
        <v>30</v>
      </c>
      <c r="D31" s="8">
        <v>500</v>
      </c>
      <c r="E31" s="9">
        <v>15000</v>
      </c>
      <c r="F31" s="8">
        <v>30</v>
      </c>
      <c r="G31" s="9">
        <v>15000</v>
      </c>
      <c r="H31" s="8">
        <v>0</v>
      </c>
      <c r="I31" s="9">
        <v>0</v>
      </c>
      <c r="J31" s="8">
        <v>0</v>
      </c>
      <c r="K31" s="9">
        <v>0</v>
      </c>
      <c r="L31" s="8">
        <v>0</v>
      </c>
      <c r="M31" s="8">
        <v>0</v>
      </c>
    </row>
    <row r="32" spans="1:13" x14ac:dyDescent="0.25">
      <c r="A32" s="8" t="s">
        <v>291</v>
      </c>
      <c r="B32" s="8" t="s">
        <v>87</v>
      </c>
      <c r="C32" s="8">
        <v>5</v>
      </c>
      <c r="D32" s="8">
        <v>368.75</v>
      </c>
      <c r="E32" s="9">
        <v>1843.75</v>
      </c>
      <c r="F32" s="8">
        <v>5</v>
      </c>
      <c r="G32" s="9">
        <v>1843.75</v>
      </c>
      <c r="H32" s="8">
        <v>0</v>
      </c>
      <c r="I32" s="9">
        <v>0</v>
      </c>
      <c r="J32" s="8">
        <v>0</v>
      </c>
      <c r="K32" s="9">
        <v>0</v>
      </c>
      <c r="L32" s="8">
        <v>0</v>
      </c>
      <c r="M32" s="8">
        <v>0</v>
      </c>
    </row>
    <row r="33" spans="1:13" x14ac:dyDescent="0.25">
      <c r="A33" s="8" t="s">
        <v>292</v>
      </c>
      <c r="B33" s="8" t="s">
        <v>45</v>
      </c>
      <c r="C33" s="8">
        <v>3</v>
      </c>
      <c r="D33" s="8">
        <v>368.75</v>
      </c>
      <c r="E33" s="9">
        <v>1106.25</v>
      </c>
      <c r="F33" s="8">
        <v>3</v>
      </c>
      <c r="G33" s="9">
        <v>1106.25</v>
      </c>
      <c r="H33" s="8">
        <v>0</v>
      </c>
      <c r="I33" s="9">
        <v>0</v>
      </c>
      <c r="J33" s="8">
        <v>0</v>
      </c>
      <c r="K33" s="9">
        <v>0</v>
      </c>
      <c r="L33" s="8">
        <v>0</v>
      </c>
      <c r="M33" s="8">
        <v>0</v>
      </c>
    </row>
    <row r="34" spans="1:13" x14ac:dyDescent="0.25">
      <c r="A34" s="8" t="s">
        <v>293</v>
      </c>
      <c r="B34" s="8" t="s">
        <v>45</v>
      </c>
      <c r="C34" s="8">
        <v>3</v>
      </c>
      <c r="D34" s="8">
        <v>725</v>
      </c>
      <c r="E34" s="9">
        <v>2175</v>
      </c>
      <c r="F34" s="8">
        <v>3</v>
      </c>
      <c r="G34" s="9">
        <v>2175</v>
      </c>
      <c r="H34" s="8">
        <v>0</v>
      </c>
      <c r="I34" s="9">
        <v>0</v>
      </c>
      <c r="J34" s="8">
        <v>0</v>
      </c>
      <c r="K34" s="9">
        <v>0</v>
      </c>
      <c r="L34" s="8">
        <v>0</v>
      </c>
      <c r="M34" s="8">
        <v>0</v>
      </c>
    </row>
    <row r="35" spans="1:13" x14ac:dyDescent="0.25">
      <c r="A35" s="8" t="s">
        <v>659</v>
      </c>
      <c r="B35" s="8" t="s">
        <v>45</v>
      </c>
      <c r="C35" s="8">
        <v>42</v>
      </c>
      <c r="D35" s="8">
        <v>143</v>
      </c>
      <c r="E35" s="9">
        <v>6006</v>
      </c>
      <c r="F35" s="8">
        <v>40</v>
      </c>
      <c r="G35" s="9">
        <v>5720</v>
      </c>
      <c r="H35" s="8">
        <v>0</v>
      </c>
      <c r="I35" s="9">
        <v>0</v>
      </c>
      <c r="J35" s="8">
        <v>2</v>
      </c>
      <c r="K35" s="9">
        <v>286</v>
      </c>
      <c r="L35" s="8">
        <v>0</v>
      </c>
      <c r="M35" s="8">
        <v>0</v>
      </c>
    </row>
    <row r="36" spans="1:13" x14ac:dyDescent="0.25">
      <c r="A36" s="8" t="s">
        <v>660</v>
      </c>
      <c r="B36" s="8" t="s">
        <v>45</v>
      </c>
      <c r="C36" s="8">
        <v>48</v>
      </c>
      <c r="D36" s="9">
        <v>43</v>
      </c>
      <c r="E36" s="9">
        <v>2064</v>
      </c>
      <c r="F36" s="8">
        <v>48</v>
      </c>
      <c r="G36" s="9">
        <v>2064</v>
      </c>
      <c r="H36" s="8">
        <v>0</v>
      </c>
      <c r="I36" s="9">
        <v>0</v>
      </c>
      <c r="J36" s="8">
        <v>0</v>
      </c>
      <c r="K36" s="9">
        <v>0</v>
      </c>
      <c r="L36" s="8">
        <v>0</v>
      </c>
      <c r="M36" s="8">
        <v>0</v>
      </c>
    </row>
    <row r="37" spans="1:13" x14ac:dyDescent="0.25">
      <c r="A37" s="8" t="s">
        <v>661</v>
      </c>
      <c r="B37" s="8" t="s">
        <v>45</v>
      </c>
      <c r="C37" s="8">
        <v>43</v>
      </c>
      <c r="D37" s="8">
        <v>245</v>
      </c>
      <c r="E37" s="9">
        <v>10535</v>
      </c>
      <c r="F37" s="8">
        <v>32</v>
      </c>
      <c r="G37" s="9">
        <v>7840</v>
      </c>
      <c r="H37" s="8">
        <v>0</v>
      </c>
      <c r="I37" s="9">
        <v>0</v>
      </c>
      <c r="J37" s="8">
        <v>11</v>
      </c>
      <c r="K37" s="9">
        <v>2695</v>
      </c>
      <c r="L37" s="8">
        <v>0</v>
      </c>
      <c r="M37" s="8">
        <v>0</v>
      </c>
    </row>
    <row r="38" spans="1:13" x14ac:dyDescent="0.25">
      <c r="A38" s="6" t="s">
        <v>662</v>
      </c>
      <c r="B38" s="8" t="s">
        <v>87</v>
      </c>
      <c r="C38" s="8">
        <v>1</v>
      </c>
      <c r="D38" s="9">
        <v>12150</v>
      </c>
      <c r="E38" s="9">
        <v>12150</v>
      </c>
      <c r="F38" s="8">
        <v>0</v>
      </c>
      <c r="G38" s="9">
        <v>0</v>
      </c>
      <c r="H38" s="8">
        <v>0</v>
      </c>
      <c r="I38" s="9">
        <v>0</v>
      </c>
      <c r="J38" s="8">
        <v>1</v>
      </c>
      <c r="K38" s="9">
        <v>12150</v>
      </c>
      <c r="L38" s="8">
        <v>0</v>
      </c>
      <c r="M38" s="8">
        <v>0</v>
      </c>
    </row>
    <row r="39" spans="1:13" x14ac:dyDescent="0.25">
      <c r="A39" s="8" t="s">
        <v>663</v>
      </c>
      <c r="B39" s="8" t="s">
        <v>45</v>
      </c>
      <c r="C39" s="8">
        <v>10</v>
      </c>
      <c r="D39" s="9">
        <v>1000</v>
      </c>
      <c r="E39" s="9">
        <v>10000</v>
      </c>
      <c r="F39" s="8">
        <v>0</v>
      </c>
      <c r="G39" s="9">
        <v>0</v>
      </c>
      <c r="H39" s="8">
        <v>0</v>
      </c>
      <c r="I39" s="9">
        <v>0</v>
      </c>
      <c r="J39" s="8">
        <v>10</v>
      </c>
      <c r="K39" s="9">
        <v>10000</v>
      </c>
      <c r="L39" s="8">
        <v>0</v>
      </c>
      <c r="M39" s="8">
        <v>0</v>
      </c>
    </row>
    <row r="40" spans="1:13" x14ac:dyDescent="0.25">
      <c r="A40" s="8" t="s">
        <v>294</v>
      </c>
      <c r="B40" s="8" t="s">
        <v>45</v>
      </c>
      <c r="C40" s="8">
        <v>30</v>
      </c>
      <c r="D40" s="9">
        <v>2500</v>
      </c>
      <c r="E40" s="9">
        <v>75000</v>
      </c>
      <c r="F40" s="8">
        <v>30</v>
      </c>
      <c r="G40" s="9">
        <v>75000</v>
      </c>
      <c r="H40" s="8">
        <v>0</v>
      </c>
      <c r="I40" s="9">
        <v>0</v>
      </c>
      <c r="J40" s="8">
        <v>0</v>
      </c>
      <c r="K40" s="9">
        <v>0</v>
      </c>
      <c r="L40" s="8">
        <v>0</v>
      </c>
      <c r="M40" s="8">
        <v>0</v>
      </c>
    </row>
    <row r="41" spans="1:13" x14ac:dyDescent="0.25">
      <c r="A41" s="8" t="s">
        <v>664</v>
      </c>
      <c r="B41" s="8" t="s">
        <v>50</v>
      </c>
      <c r="C41" s="8">
        <v>62</v>
      </c>
      <c r="D41" s="8">
        <v>293</v>
      </c>
      <c r="E41" s="9">
        <v>18166</v>
      </c>
      <c r="F41" s="8">
        <v>51</v>
      </c>
      <c r="G41" s="9">
        <v>14943</v>
      </c>
      <c r="H41" s="8">
        <v>5</v>
      </c>
      <c r="I41" s="9">
        <v>1465</v>
      </c>
      <c r="J41" s="8">
        <v>6</v>
      </c>
      <c r="K41" s="9">
        <v>1758</v>
      </c>
      <c r="L41" s="8">
        <v>0</v>
      </c>
      <c r="M41" s="8">
        <v>0</v>
      </c>
    </row>
    <row r="42" spans="1:13" x14ac:dyDescent="0.25">
      <c r="A42" s="8" t="s">
        <v>665</v>
      </c>
      <c r="B42" s="8" t="s">
        <v>48</v>
      </c>
      <c r="C42" s="8">
        <v>10</v>
      </c>
      <c r="D42" s="8">
        <v>200</v>
      </c>
      <c r="E42" s="9">
        <v>2000</v>
      </c>
      <c r="F42" s="8">
        <v>10</v>
      </c>
      <c r="G42" s="9">
        <v>2000</v>
      </c>
      <c r="H42" s="8">
        <v>0</v>
      </c>
      <c r="I42" s="9">
        <v>0</v>
      </c>
      <c r="J42" s="8">
        <v>0</v>
      </c>
      <c r="K42" s="9">
        <v>0</v>
      </c>
      <c r="L42" s="8">
        <v>0</v>
      </c>
      <c r="M42" s="8">
        <v>0</v>
      </c>
    </row>
    <row r="43" spans="1:13" x14ac:dyDescent="0.25">
      <c r="A43" s="8" t="s">
        <v>295</v>
      </c>
      <c r="B43" s="8" t="s">
        <v>45</v>
      </c>
      <c r="C43" s="8">
        <v>30</v>
      </c>
      <c r="D43" s="8">
        <v>149</v>
      </c>
      <c r="E43" s="9">
        <v>4470</v>
      </c>
      <c r="F43" s="8">
        <v>30</v>
      </c>
      <c r="G43" s="9">
        <v>4470</v>
      </c>
      <c r="H43" s="8">
        <v>0</v>
      </c>
      <c r="I43" s="9">
        <v>0</v>
      </c>
      <c r="J43" s="8">
        <v>0</v>
      </c>
      <c r="K43" s="9">
        <v>0</v>
      </c>
      <c r="L43" s="8">
        <v>0</v>
      </c>
      <c r="M43" s="8">
        <v>0</v>
      </c>
    </row>
    <row r="44" spans="1:13" x14ac:dyDescent="0.25">
      <c r="A44" s="8" t="s">
        <v>666</v>
      </c>
      <c r="B44" s="8" t="s">
        <v>45</v>
      </c>
      <c r="C44" s="8">
        <v>31</v>
      </c>
      <c r="D44" s="8">
        <v>40</v>
      </c>
      <c r="E44" s="9">
        <v>1240</v>
      </c>
      <c r="F44" s="8">
        <v>31</v>
      </c>
      <c r="G44" s="9">
        <v>1240</v>
      </c>
      <c r="H44" s="8">
        <v>0</v>
      </c>
      <c r="I44" s="9">
        <v>0</v>
      </c>
      <c r="J44" s="8">
        <v>0</v>
      </c>
      <c r="K44" s="9">
        <v>0</v>
      </c>
      <c r="L44" s="8">
        <v>0</v>
      </c>
      <c r="M44" s="8">
        <v>0</v>
      </c>
    </row>
    <row r="45" spans="1:13" x14ac:dyDescent="0.25">
      <c r="A45" s="8" t="s">
        <v>667</v>
      </c>
      <c r="B45" s="8" t="s">
        <v>48</v>
      </c>
      <c r="C45" s="8">
        <v>3</v>
      </c>
      <c r="D45" s="8">
        <v>750</v>
      </c>
      <c r="E45" s="9">
        <v>2250</v>
      </c>
      <c r="F45" s="8">
        <v>0</v>
      </c>
      <c r="G45" s="9">
        <v>0</v>
      </c>
      <c r="H45" s="8">
        <v>0</v>
      </c>
      <c r="I45" s="9">
        <v>0</v>
      </c>
      <c r="J45" s="8">
        <v>3</v>
      </c>
      <c r="K45" s="9">
        <v>2250</v>
      </c>
      <c r="L45" s="8">
        <v>0</v>
      </c>
      <c r="M45" s="8">
        <v>0</v>
      </c>
    </row>
    <row r="46" spans="1:13" x14ac:dyDescent="0.25">
      <c r="A46" s="8" t="s">
        <v>668</v>
      </c>
      <c r="B46" s="8" t="s">
        <v>287</v>
      </c>
      <c r="C46" s="8">
        <v>15</v>
      </c>
      <c r="D46" s="8">
        <v>80</v>
      </c>
      <c r="E46" s="9">
        <v>1200</v>
      </c>
      <c r="F46" s="8">
        <v>9</v>
      </c>
      <c r="G46" s="9">
        <v>720</v>
      </c>
      <c r="H46" s="8">
        <v>6</v>
      </c>
      <c r="I46" s="9">
        <v>480</v>
      </c>
      <c r="J46" s="8">
        <v>0</v>
      </c>
      <c r="K46" s="9">
        <v>0</v>
      </c>
      <c r="L46" s="8">
        <v>0</v>
      </c>
      <c r="M46" s="8">
        <v>0</v>
      </c>
    </row>
    <row r="47" spans="1:13" x14ac:dyDescent="0.25">
      <c r="A47" s="8" t="s">
        <v>669</v>
      </c>
      <c r="B47" s="8" t="s">
        <v>95</v>
      </c>
      <c r="C47" s="8">
        <v>2</v>
      </c>
      <c r="D47" s="9">
        <v>3850</v>
      </c>
      <c r="E47" s="9">
        <v>7700</v>
      </c>
      <c r="F47" s="8">
        <v>0</v>
      </c>
      <c r="G47" s="9">
        <v>0</v>
      </c>
      <c r="H47" s="8">
        <v>0</v>
      </c>
      <c r="I47" s="8">
        <v>0</v>
      </c>
      <c r="J47" s="8">
        <v>2</v>
      </c>
      <c r="K47" s="9">
        <v>7700</v>
      </c>
      <c r="L47" s="8">
        <v>0</v>
      </c>
      <c r="M47" s="8">
        <v>0</v>
      </c>
    </row>
    <row r="48" spans="1:13" x14ac:dyDescent="0.25">
      <c r="A48" s="8" t="s">
        <v>670</v>
      </c>
      <c r="B48" s="8" t="s">
        <v>296</v>
      </c>
      <c r="C48" s="8">
        <v>25</v>
      </c>
      <c r="D48" s="8">
        <v>45</v>
      </c>
      <c r="E48" s="9">
        <v>1125</v>
      </c>
      <c r="F48" s="8">
        <v>25</v>
      </c>
      <c r="G48" s="9">
        <v>1125</v>
      </c>
      <c r="H48" s="8">
        <v>0</v>
      </c>
      <c r="I48" s="8">
        <v>0</v>
      </c>
      <c r="J48" s="8">
        <v>0</v>
      </c>
      <c r="K48" s="8">
        <v>0</v>
      </c>
      <c r="L48" s="8">
        <v>0</v>
      </c>
      <c r="M48" s="8">
        <v>0</v>
      </c>
    </row>
    <row r="49" spans="1:13" x14ac:dyDescent="0.25">
      <c r="A49" s="8" t="s">
        <v>671</v>
      </c>
      <c r="B49" s="8" t="s">
        <v>296</v>
      </c>
      <c r="C49" s="8">
        <v>29</v>
      </c>
      <c r="D49" s="9">
        <v>45</v>
      </c>
      <c r="E49" s="9">
        <v>1305</v>
      </c>
      <c r="F49" s="8">
        <v>29</v>
      </c>
      <c r="G49" s="9">
        <v>1305</v>
      </c>
      <c r="H49" s="8">
        <v>0</v>
      </c>
      <c r="I49" s="8">
        <v>0</v>
      </c>
      <c r="J49" s="8">
        <v>0</v>
      </c>
      <c r="K49" s="8">
        <v>0</v>
      </c>
      <c r="L49" s="8">
        <v>0</v>
      </c>
      <c r="M49" s="8">
        <v>0</v>
      </c>
    </row>
    <row r="50" spans="1:13" x14ac:dyDescent="0.25">
      <c r="A50" s="8" t="s">
        <v>672</v>
      </c>
      <c r="B50" s="8" t="s">
        <v>296</v>
      </c>
      <c r="C50" s="8">
        <v>1</v>
      </c>
      <c r="D50" s="9">
        <v>45</v>
      </c>
      <c r="E50" s="9">
        <v>45</v>
      </c>
      <c r="F50" s="8">
        <v>1</v>
      </c>
      <c r="G50" s="9">
        <v>45</v>
      </c>
      <c r="H50" s="8">
        <v>0</v>
      </c>
      <c r="I50" s="8">
        <v>0</v>
      </c>
      <c r="J50" s="8">
        <v>0</v>
      </c>
      <c r="K50" s="8">
        <v>0</v>
      </c>
      <c r="L50" s="8">
        <v>0</v>
      </c>
      <c r="M50" s="8">
        <v>0</v>
      </c>
    </row>
    <row r="51" spans="1:13" x14ac:dyDescent="0.25">
      <c r="A51" s="8" t="s">
        <v>297</v>
      </c>
      <c r="B51" s="8" t="s">
        <v>273</v>
      </c>
      <c r="C51" s="8">
        <v>10</v>
      </c>
      <c r="D51" s="9">
        <v>115</v>
      </c>
      <c r="E51" s="9">
        <v>1150</v>
      </c>
      <c r="F51" s="8">
        <v>10</v>
      </c>
      <c r="G51" s="9">
        <v>1150</v>
      </c>
      <c r="H51" s="8">
        <v>0</v>
      </c>
      <c r="I51" s="9">
        <v>0</v>
      </c>
      <c r="J51" s="8">
        <v>0</v>
      </c>
      <c r="K51" s="9">
        <v>0</v>
      </c>
      <c r="L51" s="8">
        <v>0</v>
      </c>
      <c r="M51" s="8">
        <v>0</v>
      </c>
    </row>
    <row r="52" spans="1:13" x14ac:dyDescent="0.25">
      <c r="A52" s="8" t="s">
        <v>298</v>
      </c>
      <c r="B52" s="8" t="s">
        <v>273</v>
      </c>
      <c r="C52" s="8">
        <v>10</v>
      </c>
      <c r="D52" s="9">
        <v>115</v>
      </c>
      <c r="E52" s="9">
        <v>1150</v>
      </c>
      <c r="F52" s="8">
        <v>10</v>
      </c>
      <c r="G52" s="9">
        <v>1150</v>
      </c>
      <c r="H52" s="8">
        <v>0</v>
      </c>
      <c r="I52" s="8">
        <v>0</v>
      </c>
      <c r="J52" s="8">
        <v>0</v>
      </c>
      <c r="K52" s="8">
        <v>0</v>
      </c>
      <c r="L52" s="8">
        <v>0</v>
      </c>
      <c r="M52" s="8">
        <v>0</v>
      </c>
    </row>
    <row r="53" spans="1:13" x14ac:dyDescent="0.25">
      <c r="A53" s="8" t="s">
        <v>299</v>
      </c>
      <c r="B53" s="8" t="s">
        <v>273</v>
      </c>
      <c r="C53" s="8">
        <v>10</v>
      </c>
      <c r="D53" s="9">
        <v>115</v>
      </c>
      <c r="E53" s="9">
        <v>1150</v>
      </c>
      <c r="F53" s="8">
        <v>10</v>
      </c>
      <c r="G53" s="9">
        <v>1150</v>
      </c>
      <c r="H53" s="8">
        <v>0</v>
      </c>
      <c r="I53" s="8">
        <v>0</v>
      </c>
      <c r="J53" s="8">
        <v>0</v>
      </c>
      <c r="K53" s="8">
        <v>0</v>
      </c>
      <c r="L53" s="8">
        <v>0</v>
      </c>
      <c r="M53" s="8">
        <v>0</v>
      </c>
    </row>
    <row r="54" spans="1:13" x14ac:dyDescent="0.25">
      <c r="A54" s="8" t="s">
        <v>300</v>
      </c>
      <c r="B54" s="8" t="s">
        <v>273</v>
      </c>
      <c r="C54" s="8">
        <v>10</v>
      </c>
      <c r="D54" s="9">
        <v>115</v>
      </c>
      <c r="E54" s="9">
        <v>1150</v>
      </c>
      <c r="F54" s="8">
        <v>10</v>
      </c>
      <c r="G54" s="9">
        <v>1150</v>
      </c>
      <c r="H54" s="8">
        <v>0</v>
      </c>
      <c r="I54" s="9">
        <v>0</v>
      </c>
      <c r="J54" s="8">
        <v>0</v>
      </c>
      <c r="K54" s="9">
        <v>0</v>
      </c>
      <c r="L54" s="8">
        <v>0</v>
      </c>
      <c r="M54" s="8">
        <v>0</v>
      </c>
    </row>
    <row r="55" spans="1:13" x14ac:dyDescent="0.25">
      <c r="A55" s="8" t="s">
        <v>301</v>
      </c>
      <c r="B55" s="8" t="s">
        <v>273</v>
      </c>
      <c r="C55" s="8">
        <v>10</v>
      </c>
      <c r="D55" s="9">
        <v>82</v>
      </c>
      <c r="E55" s="9">
        <v>820</v>
      </c>
      <c r="F55" s="8">
        <v>10</v>
      </c>
      <c r="G55" s="9">
        <v>820</v>
      </c>
      <c r="H55" s="8">
        <v>0</v>
      </c>
      <c r="I55" s="8">
        <v>0</v>
      </c>
      <c r="J55" s="8">
        <v>0</v>
      </c>
      <c r="K55" s="8">
        <v>0</v>
      </c>
      <c r="L55" s="8">
        <v>0</v>
      </c>
      <c r="M55" s="8">
        <v>0</v>
      </c>
    </row>
    <row r="56" spans="1:13" x14ac:dyDescent="0.25">
      <c r="A56" s="8" t="s">
        <v>302</v>
      </c>
      <c r="B56" s="8" t="s">
        <v>273</v>
      </c>
      <c r="C56" s="8">
        <v>10</v>
      </c>
      <c r="D56" s="8">
        <v>81</v>
      </c>
      <c r="E56" s="9">
        <v>810</v>
      </c>
      <c r="F56" s="8">
        <v>10</v>
      </c>
      <c r="G56" s="9">
        <v>810</v>
      </c>
      <c r="H56" s="8">
        <v>0</v>
      </c>
      <c r="I56" s="9">
        <v>0</v>
      </c>
      <c r="J56" s="8">
        <v>0</v>
      </c>
      <c r="K56" s="9">
        <v>0</v>
      </c>
      <c r="L56" s="8">
        <v>0</v>
      </c>
      <c r="M56" s="8">
        <v>0</v>
      </c>
    </row>
    <row r="57" spans="1:13" x14ac:dyDescent="0.25">
      <c r="A57" s="8" t="s">
        <v>303</v>
      </c>
      <c r="B57" s="8" t="s">
        <v>45</v>
      </c>
      <c r="C57" s="8">
        <v>200</v>
      </c>
      <c r="D57" s="9">
        <v>500</v>
      </c>
      <c r="E57" s="9">
        <v>100000</v>
      </c>
      <c r="F57" s="8">
        <v>200</v>
      </c>
      <c r="G57" s="9">
        <v>100000</v>
      </c>
      <c r="H57" s="8">
        <v>0</v>
      </c>
      <c r="I57" s="8">
        <v>0</v>
      </c>
      <c r="J57" s="8">
        <v>0</v>
      </c>
      <c r="K57" s="9">
        <v>0</v>
      </c>
      <c r="L57" s="8">
        <v>0</v>
      </c>
      <c r="M57" s="8">
        <v>0</v>
      </c>
    </row>
    <row r="58" spans="1:13" x14ac:dyDescent="0.25">
      <c r="A58" s="8" t="s">
        <v>304</v>
      </c>
      <c r="B58" s="8" t="s">
        <v>45</v>
      </c>
      <c r="C58" s="8">
        <v>10</v>
      </c>
      <c r="D58" s="8">
        <v>193.75</v>
      </c>
      <c r="E58" s="9">
        <v>1937.5</v>
      </c>
      <c r="F58" s="8">
        <v>10</v>
      </c>
      <c r="G58" s="9">
        <v>1937.5</v>
      </c>
      <c r="H58" s="8">
        <v>0</v>
      </c>
      <c r="I58" s="8">
        <v>0</v>
      </c>
      <c r="J58" s="8">
        <v>0</v>
      </c>
      <c r="K58" s="8">
        <v>0</v>
      </c>
      <c r="L58" s="8">
        <v>0</v>
      </c>
      <c r="M58" s="8">
        <v>0</v>
      </c>
    </row>
    <row r="59" spans="1:13" x14ac:dyDescent="0.25">
      <c r="A59" s="8" t="s">
        <v>305</v>
      </c>
      <c r="B59" s="8" t="s">
        <v>45</v>
      </c>
      <c r="C59" s="8">
        <v>15</v>
      </c>
      <c r="D59" s="9">
        <v>193.75</v>
      </c>
      <c r="E59" s="9">
        <v>2906.25</v>
      </c>
      <c r="F59" s="8">
        <v>15</v>
      </c>
      <c r="G59" s="9">
        <v>2906.25</v>
      </c>
      <c r="H59" s="8">
        <v>0</v>
      </c>
      <c r="I59" s="8">
        <v>0</v>
      </c>
      <c r="J59" s="8">
        <v>0</v>
      </c>
      <c r="K59" s="8">
        <v>0</v>
      </c>
      <c r="L59" s="8">
        <v>0</v>
      </c>
      <c r="M59" s="8">
        <v>0</v>
      </c>
    </row>
    <row r="60" spans="1:13" x14ac:dyDescent="0.25">
      <c r="A60" s="8" t="s">
        <v>306</v>
      </c>
      <c r="B60" s="8" t="s">
        <v>95</v>
      </c>
      <c r="C60" s="8">
        <v>1</v>
      </c>
      <c r="D60" s="9">
        <v>3750</v>
      </c>
      <c r="E60" s="9">
        <v>3750</v>
      </c>
      <c r="F60" s="8">
        <v>1</v>
      </c>
      <c r="G60" s="9">
        <v>3750</v>
      </c>
      <c r="H60" s="8">
        <v>0</v>
      </c>
      <c r="I60" s="8">
        <v>0</v>
      </c>
      <c r="J60" s="8">
        <v>0</v>
      </c>
      <c r="K60" s="8">
        <v>0</v>
      </c>
      <c r="L60" s="8">
        <v>0</v>
      </c>
      <c r="M60" s="8">
        <v>0</v>
      </c>
    </row>
    <row r="61" spans="1:13" x14ac:dyDescent="0.25">
      <c r="A61" s="8" t="s">
        <v>307</v>
      </c>
      <c r="B61" s="8" t="s">
        <v>95</v>
      </c>
      <c r="C61" s="8">
        <v>1</v>
      </c>
      <c r="D61" s="9">
        <v>1875</v>
      </c>
      <c r="E61" s="9">
        <v>1875</v>
      </c>
      <c r="F61" s="8">
        <v>1</v>
      </c>
      <c r="G61" s="9">
        <v>1875</v>
      </c>
      <c r="H61" s="8">
        <v>0</v>
      </c>
      <c r="I61" s="8">
        <v>0</v>
      </c>
      <c r="J61" s="8">
        <v>0</v>
      </c>
      <c r="K61" s="8">
        <v>0</v>
      </c>
      <c r="L61" s="8">
        <v>0</v>
      </c>
      <c r="M61" s="8">
        <v>0</v>
      </c>
    </row>
    <row r="62" spans="1:13" x14ac:dyDescent="0.25">
      <c r="A62" s="8" t="s">
        <v>308</v>
      </c>
      <c r="B62" s="8" t="s">
        <v>95</v>
      </c>
      <c r="C62" s="8">
        <v>1</v>
      </c>
      <c r="D62" s="9">
        <v>5625</v>
      </c>
      <c r="E62" s="9">
        <v>5625</v>
      </c>
      <c r="F62" s="8">
        <v>1</v>
      </c>
      <c r="G62" s="9">
        <v>5625</v>
      </c>
      <c r="H62" s="8">
        <v>0</v>
      </c>
      <c r="I62" s="8">
        <v>0</v>
      </c>
      <c r="J62" s="8">
        <v>0</v>
      </c>
      <c r="K62" s="8">
        <v>0</v>
      </c>
      <c r="L62" s="8">
        <v>0</v>
      </c>
      <c r="M62" s="8">
        <v>0</v>
      </c>
    </row>
    <row r="63" spans="1:13" x14ac:dyDescent="0.25">
      <c r="A63" s="8" t="s">
        <v>309</v>
      </c>
      <c r="B63" s="8" t="s">
        <v>95</v>
      </c>
      <c r="C63" s="8">
        <v>1</v>
      </c>
      <c r="D63" s="9">
        <v>2750</v>
      </c>
      <c r="E63" s="9">
        <v>2750</v>
      </c>
      <c r="F63" s="8">
        <v>1</v>
      </c>
      <c r="G63" s="9">
        <v>2750</v>
      </c>
      <c r="H63" s="8">
        <v>0</v>
      </c>
      <c r="I63" s="8">
        <v>0</v>
      </c>
      <c r="J63" s="8">
        <v>0</v>
      </c>
      <c r="K63" s="8">
        <v>0</v>
      </c>
      <c r="L63" s="8">
        <v>0</v>
      </c>
      <c r="M63" s="8">
        <v>0</v>
      </c>
    </row>
    <row r="64" spans="1:13" x14ac:dyDescent="0.25">
      <c r="A64" s="8" t="s">
        <v>310</v>
      </c>
      <c r="B64" s="8" t="s">
        <v>95</v>
      </c>
      <c r="C64" s="8">
        <v>1</v>
      </c>
      <c r="D64" s="9">
        <v>4375</v>
      </c>
      <c r="E64" s="9">
        <v>4375</v>
      </c>
      <c r="F64" s="8">
        <v>1</v>
      </c>
      <c r="G64" s="9">
        <v>4375</v>
      </c>
      <c r="H64" s="8">
        <v>0</v>
      </c>
      <c r="I64" s="8">
        <v>0</v>
      </c>
      <c r="J64" s="8">
        <v>0</v>
      </c>
      <c r="K64" s="8">
        <v>0</v>
      </c>
      <c r="L64" s="8">
        <v>0</v>
      </c>
      <c r="M64" s="8">
        <v>0</v>
      </c>
    </row>
    <row r="65" spans="1:13" x14ac:dyDescent="0.25">
      <c r="A65" s="8" t="s">
        <v>673</v>
      </c>
      <c r="B65" s="8" t="s">
        <v>45</v>
      </c>
      <c r="C65" s="8">
        <v>2</v>
      </c>
      <c r="D65" s="9">
        <v>1000</v>
      </c>
      <c r="E65" s="9">
        <v>2000</v>
      </c>
      <c r="F65" s="8">
        <v>1</v>
      </c>
      <c r="G65" s="9">
        <v>1000</v>
      </c>
      <c r="H65" s="8">
        <v>0</v>
      </c>
      <c r="I65" s="9">
        <v>0</v>
      </c>
      <c r="J65" s="8">
        <v>1</v>
      </c>
      <c r="K65" s="9">
        <v>1000</v>
      </c>
      <c r="L65" s="8">
        <v>0</v>
      </c>
      <c r="M65" s="8">
        <v>0</v>
      </c>
    </row>
    <row r="66" spans="1:13" x14ac:dyDescent="0.25">
      <c r="A66" s="8" t="s">
        <v>311</v>
      </c>
      <c r="B66" s="8" t="s">
        <v>45</v>
      </c>
      <c r="C66" s="8">
        <v>2</v>
      </c>
      <c r="D66" s="9">
        <v>1400</v>
      </c>
      <c r="E66" s="9">
        <v>2800</v>
      </c>
      <c r="F66" s="8">
        <v>2</v>
      </c>
      <c r="G66" s="9">
        <v>2800</v>
      </c>
      <c r="H66" s="8">
        <v>0</v>
      </c>
      <c r="I66" s="8">
        <v>0</v>
      </c>
      <c r="J66" s="8">
        <v>0</v>
      </c>
      <c r="K66" s="9">
        <v>0</v>
      </c>
      <c r="L66" s="8">
        <v>0</v>
      </c>
      <c r="M66" s="8">
        <v>0</v>
      </c>
    </row>
    <row r="67" spans="1:13" x14ac:dyDescent="0.25">
      <c r="A67" s="8" t="s">
        <v>312</v>
      </c>
      <c r="B67" s="8" t="s">
        <v>100</v>
      </c>
      <c r="C67" s="8">
        <v>5</v>
      </c>
      <c r="D67" s="9">
        <v>525</v>
      </c>
      <c r="E67" s="9">
        <v>2625</v>
      </c>
      <c r="F67" s="8">
        <v>5</v>
      </c>
      <c r="G67" s="9">
        <v>2625</v>
      </c>
      <c r="H67" s="8">
        <v>0</v>
      </c>
      <c r="I67" s="9">
        <v>0</v>
      </c>
      <c r="J67" s="8">
        <v>0</v>
      </c>
      <c r="K67" s="9">
        <v>0</v>
      </c>
      <c r="L67" s="8">
        <v>0</v>
      </c>
      <c r="M67" s="8">
        <v>0</v>
      </c>
    </row>
    <row r="68" spans="1:13" x14ac:dyDescent="0.25">
      <c r="A68" s="8" t="s">
        <v>674</v>
      </c>
      <c r="B68" s="8" t="s">
        <v>45</v>
      </c>
      <c r="C68" s="8">
        <v>11</v>
      </c>
      <c r="D68" s="8">
        <v>890</v>
      </c>
      <c r="E68" s="9">
        <v>9790</v>
      </c>
      <c r="F68" s="8">
        <v>8</v>
      </c>
      <c r="G68" s="9">
        <v>7120</v>
      </c>
      <c r="H68" s="8">
        <v>0</v>
      </c>
      <c r="I68" s="8">
        <v>0</v>
      </c>
      <c r="J68" s="8">
        <v>3</v>
      </c>
      <c r="K68" s="9">
        <v>2670</v>
      </c>
      <c r="L68" s="8">
        <v>0</v>
      </c>
      <c r="M68" s="8">
        <v>0</v>
      </c>
    </row>
    <row r="69" spans="1:13" x14ac:dyDescent="0.25">
      <c r="A69" s="8" t="s">
        <v>675</v>
      </c>
      <c r="B69" s="8" t="s">
        <v>45</v>
      </c>
      <c r="C69" s="8">
        <v>30</v>
      </c>
      <c r="D69" s="8">
        <v>800</v>
      </c>
      <c r="E69" s="9">
        <v>24000</v>
      </c>
      <c r="F69" s="8">
        <v>30</v>
      </c>
      <c r="G69" s="9">
        <v>24000</v>
      </c>
      <c r="H69" s="8">
        <v>0</v>
      </c>
      <c r="I69" s="9">
        <v>0</v>
      </c>
      <c r="J69" s="8">
        <v>0</v>
      </c>
      <c r="K69" s="9">
        <v>0</v>
      </c>
      <c r="L69" s="8">
        <v>0</v>
      </c>
      <c r="M69" s="8">
        <v>0</v>
      </c>
    </row>
    <row r="70" spans="1:13" x14ac:dyDescent="0.25">
      <c r="A70" s="8" t="s">
        <v>676</v>
      </c>
      <c r="B70" s="8" t="s">
        <v>45</v>
      </c>
      <c r="C70" s="8">
        <v>6</v>
      </c>
      <c r="D70" s="9">
        <v>42</v>
      </c>
      <c r="E70" s="9">
        <v>252</v>
      </c>
      <c r="F70" s="8">
        <v>6</v>
      </c>
      <c r="G70" s="9">
        <v>252</v>
      </c>
      <c r="H70" s="8">
        <v>0</v>
      </c>
      <c r="I70" s="8">
        <v>0</v>
      </c>
      <c r="J70" s="8">
        <v>0</v>
      </c>
      <c r="K70" s="9">
        <v>0</v>
      </c>
      <c r="L70" s="8">
        <v>0</v>
      </c>
      <c r="M70" s="8">
        <v>0</v>
      </c>
    </row>
    <row r="71" spans="1:13" x14ac:dyDescent="0.25">
      <c r="A71" s="8" t="s">
        <v>677</v>
      </c>
      <c r="B71" s="8" t="s">
        <v>45</v>
      </c>
      <c r="C71" s="8">
        <v>6</v>
      </c>
      <c r="D71" s="9">
        <v>275</v>
      </c>
      <c r="E71" s="9">
        <v>1650</v>
      </c>
      <c r="F71" s="8">
        <v>6</v>
      </c>
      <c r="G71" s="9">
        <v>1650</v>
      </c>
      <c r="H71" s="8">
        <v>0</v>
      </c>
      <c r="I71" s="8">
        <v>0</v>
      </c>
      <c r="J71" s="8">
        <v>0</v>
      </c>
      <c r="K71" s="9">
        <v>0</v>
      </c>
      <c r="L71" s="8">
        <v>0</v>
      </c>
      <c r="M71" s="8">
        <v>0</v>
      </c>
    </row>
    <row r="72" spans="1:13" x14ac:dyDescent="0.25">
      <c r="A72" s="8" t="s">
        <v>678</v>
      </c>
      <c r="B72" s="8" t="s">
        <v>45</v>
      </c>
      <c r="C72" s="8">
        <v>24</v>
      </c>
      <c r="D72" s="8">
        <v>45</v>
      </c>
      <c r="E72" s="9">
        <v>1080</v>
      </c>
      <c r="F72" s="8">
        <v>24</v>
      </c>
      <c r="G72" s="9">
        <v>1080</v>
      </c>
      <c r="H72" s="8">
        <v>0</v>
      </c>
      <c r="I72" s="9">
        <v>0</v>
      </c>
      <c r="J72" s="8">
        <v>0</v>
      </c>
      <c r="K72" s="9">
        <v>0</v>
      </c>
      <c r="L72" s="8">
        <v>0</v>
      </c>
      <c r="M72" s="8">
        <v>0</v>
      </c>
    </row>
    <row r="73" spans="1:13" x14ac:dyDescent="0.25">
      <c r="A73" s="8" t="s">
        <v>679</v>
      </c>
      <c r="B73" s="8" t="s">
        <v>86</v>
      </c>
      <c r="C73" s="8">
        <v>1</v>
      </c>
      <c r="D73" s="9">
        <v>14000</v>
      </c>
      <c r="E73" s="9">
        <v>14000</v>
      </c>
      <c r="F73" s="8">
        <v>0</v>
      </c>
      <c r="G73" s="9">
        <v>0</v>
      </c>
      <c r="H73" s="8">
        <v>0</v>
      </c>
      <c r="I73" s="9">
        <v>0</v>
      </c>
      <c r="J73" s="8">
        <v>1</v>
      </c>
      <c r="K73" s="9">
        <v>14000</v>
      </c>
      <c r="L73" s="8">
        <v>0</v>
      </c>
      <c r="M73" s="8">
        <v>0</v>
      </c>
    </row>
    <row r="74" spans="1:13" x14ac:dyDescent="0.25">
      <c r="A74" s="8" t="s">
        <v>680</v>
      </c>
      <c r="B74" s="8" t="s">
        <v>45</v>
      </c>
      <c r="C74" s="8">
        <v>8</v>
      </c>
      <c r="D74" s="9">
        <v>2500</v>
      </c>
      <c r="E74" s="9">
        <v>20000</v>
      </c>
      <c r="F74" s="8">
        <v>0</v>
      </c>
      <c r="G74" s="9">
        <v>0</v>
      </c>
      <c r="H74" s="8">
        <v>0</v>
      </c>
      <c r="I74" s="9">
        <v>0</v>
      </c>
      <c r="J74" s="8">
        <v>8</v>
      </c>
      <c r="K74" s="9">
        <v>20000</v>
      </c>
      <c r="L74" s="8">
        <v>0</v>
      </c>
      <c r="M74" s="8">
        <v>0</v>
      </c>
    </row>
    <row r="75" spans="1:13" x14ac:dyDescent="0.25">
      <c r="A75" s="8" t="s">
        <v>681</v>
      </c>
      <c r="B75" s="8" t="s">
        <v>45</v>
      </c>
      <c r="C75" s="8">
        <v>46</v>
      </c>
      <c r="D75" s="9">
        <v>35</v>
      </c>
      <c r="E75" s="9">
        <v>1610</v>
      </c>
      <c r="F75" s="8">
        <v>23</v>
      </c>
      <c r="G75" s="9">
        <v>805</v>
      </c>
      <c r="H75" s="8">
        <v>23</v>
      </c>
      <c r="I75" s="9">
        <v>805</v>
      </c>
      <c r="J75" s="8">
        <v>0</v>
      </c>
      <c r="K75" s="9">
        <v>0</v>
      </c>
      <c r="L75" s="8">
        <v>0</v>
      </c>
      <c r="M75" s="8">
        <v>0</v>
      </c>
    </row>
    <row r="76" spans="1:13" x14ac:dyDescent="0.25">
      <c r="A76" s="8" t="s">
        <v>313</v>
      </c>
      <c r="B76" s="8" t="s">
        <v>44</v>
      </c>
      <c r="C76" s="8">
        <v>10</v>
      </c>
      <c r="D76" s="8">
        <v>79</v>
      </c>
      <c r="E76" s="9">
        <v>790</v>
      </c>
      <c r="F76" s="8">
        <v>10</v>
      </c>
      <c r="G76" s="9">
        <v>790</v>
      </c>
      <c r="H76" s="8">
        <v>0</v>
      </c>
      <c r="I76" s="8">
        <v>0</v>
      </c>
      <c r="J76" s="8">
        <v>0</v>
      </c>
      <c r="K76" s="9">
        <v>0</v>
      </c>
      <c r="L76" s="8">
        <v>0</v>
      </c>
      <c r="M76" s="8">
        <v>0</v>
      </c>
    </row>
    <row r="77" spans="1:13" x14ac:dyDescent="0.25">
      <c r="A77" s="8" t="s">
        <v>682</v>
      </c>
      <c r="B77" s="8" t="s">
        <v>44</v>
      </c>
      <c r="C77" s="8">
        <v>57</v>
      </c>
      <c r="D77" s="8">
        <v>155</v>
      </c>
      <c r="E77" s="9">
        <v>8835</v>
      </c>
      <c r="F77" s="8">
        <v>51</v>
      </c>
      <c r="G77" s="9">
        <v>7905</v>
      </c>
      <c r="H77" s="8">
        <v>0</v>
      </c>
      <c r="I77" s="9">
        <v>0</v>
      </c>
      <c r="J77" s="8">
        <v>6</v>
      </c>
      <c r="K77" s="8">
        <v>930</v>
      </c>
      <c r="L77" s="8">
        <v>0</v>
      </c>
      <c r="M77" s="8">
        <v>0</v>
      </c>
    </row>
    <row r="78" spans="1:13" x14ac:dyDescent="0.25">
      <c r="A78" s="8" t="s">
        <v>314</v>
      </c>
      <c r="B78" s="8" t="s">
        <v>87</v>
      </c>
      <c r="C78" s="8">
        <v>1</v>
      </c>
      <c r="D78" s="9">
        <v>4375</v>
      </c>
      <c r="E78" s="9">
        <v>4375</v>
      </c>
      <c r="F78" s="8">
        <v>1</v>
      </c>
      <c r="G78" s="9">
        <v>4375</v>
      </c>
      <c r="H78" s="8">
        <v>0</v>
      </c>
      <c r="I78" s="8">
        <v>0</v>
      </c>
      <c r="J78" s="8">
        <v>0</v>
      </c>
      <c r="K78" s="8">
        <v>0</v>
      </c>
      <c r="L78" s="8">
        <v>0</v>
      </c>
      <c r="M78" s="8">
        <v>0</v>
      </c>
    </row>
    <row r="79" spans="1:13" x14ac:dyDescent="0.25">
      <c r="A79" s="6" t="s">
        <v>683</v>
      </c>
      <c r="B79" s="8" t="s">
        <v>87</v>
      </c>
      <c r="C79" s="8">
        <v>2</v>
      </c>
      <c r="D79" s="9">
        <v>8022</v>
      </c>
      <c r="E79" s="9">
        <v>16044</v>
      </c>
      <c r="F79" s="8">
        <v>0</v>
      </c>
      <c r="G79" s="9">
        <v>0</v>
      </c>
      <c r="H79" s="8">
        <v>0</v>
      </c>
      <c r="I79" s="9">
        <v>0</v>
      </c>
      <c r="J79" s="8">
        <v>2</v>
      </c>
      <c r="K79" s="9">
        <v>16044</v>
      </c>
      <c r="L79" s="8">
        <v>0</v>
      </c>
      <c r="M79" s="8">
        <v>0</v>
      </c>
    </row>
    <row r="80" spans="1:13" x14ac:dyDescent="0.25">
      <c r="A80" s="8" t="s">
        <v>315</v>
      </c>
      <c r="B80" s="8" t="s">
        <v>100</v>
      </c>
      <c r="C80" s="8">
        <v>11</v>
      </c>
      <c r="D80" s="9">
        <v>1500</v>
      </c>
      <c r="E80" s="9">
        <v>16500</v>
      </c>
      <c r="F80" s="8">
        <v>11</v>
      </c>
      <c r="G80" s="9">
        <v>16500</v>
      </c>
      <c r="H80" s="8">
        <v>0</v>
      </c>
      <c r="I80" s="8">
        <v>0</v>
      </c>
      <c r="J80" s="8">
        <v>0</v>
      </c>
      <c r="K80" s="8">
        <v>0</v>
      </c>
      <c r="L80" s="8">
        <v>0</v>
      </c>
      <c r="M80" s="8">
        <v>0</v>
      </c>
    </row>
    <row r="81" spans="1:13" x14ac:dyDescent="0.25">
      <c r="A81" s="8" t="s">
        <v>316</v>
      </c>
      <c r="B81" s="8" t="s">
        <v>45</v>
      </c>
      <c r="C81" s="8">
        <v>2</v>
      </c>
      <c r="D81" s="9">
        <v>3000</v>
      </c>
      <c r="E81" s="9">
        <v>6000</v>
      </c>
      <c r="F81" s="8">
        <v>2</v>
      </c>
      <c r="G81" s="9">
        <v>6000</v>
      </c>
      <c r="H81" s="8">
        <v>0</v>
      </c>
      <c r="I81" s="8">
        <v>0</v>
      </c>
      <c r="J81" s="8">
        <v>0</v>
      </c>
      <c r="K81" s="8">
        <v>0</v>
      </c>
      <c r="L81" s="8">
        <v>0</v>
      </c>
      <c r="M81" s="8">
        <v>0</v>
      </c>
    </row>
    <row r="82" spans="1:13" x14ac:dyDescent="0.25">
      <c r="A82" s="8" t="s">
        <v>684</v>
      </c>
      <c r="B82" s="8" t="s">
        <v>50</v>
      </c>
      <c r="C82" s="8">
        <v>34</v>
      </c>
      <c r="D82" s="9">
        <v>250</v>
      </c>
      <c r="E82" s="9">
        <v>8500</v>
      </c>
      <c r="F82" s="8">
        <v>28</v>
      </c>
      <c r="G82" s="9">
        <v>7000</v>
      </c>
      <c r="H82" s="8">
        <v>0</v>
      </c>
      <c r="I82" s="8">
        <v>0</v>
      </c>
      <c r="J82" s="8">
        <v>6</v>
      </c>
      <c r="K82" s="9">
        <v>1500</v>
      </c>
      <c r="L82" s="8">
        <v>0</v>
      </c>
      <c r="M82" s="8">
        <v>0</v>
      </c>
    </row>
    <row r="83" spans="1:13" x14ac:dyDescent="0.25">
      <c r="A83" s="8" t="s">
        <v>685</v>
      </c>
      <c r="B83" s="8" t="s">
        <v>45</v>
      </c>
      <c r="C83" s="8">
        <v>41</v>
      </c>
      <c r="D83" s="9">
        <v>78</v>
      </c>
      <c r="E83" s="9">
        <v>3198</v>
      </c>
      <c r="F83" s="8">
        <v>34</v>
      </c>
      <c r="G83" s="9">
        <v>2652</v>
      </c>
      <c r="H83" s="8">
        <v>0</v>
      </c>
      <c r="I83" s="9">
        <v>0</v>
      </c>
      <c r="J83" s="8">
        <v>7</v>
      </c>
      <c r="K83" s="8">
        <v>546</v>
      </c>
      <c r="L83" s="8">
        <v>0</v>
      </c>
      <c r="M83" s="8">
        <v>0</v>
      </c>
    </row>
    <row r="84" spans="1:13" x14ac:dyDescent="0.25">
      <c r="A84" s="8" t="s">
        <v>686</v>
      </c>
      <c r="B84" s="8" t="s">
        <v>120</v>
      </c>
      <c r="C84" s="8">
        <v>2</v>
      </c>
      <c r="D84" s="9">
        <v>1600</v>
      </c>
      <c r="E84" s="9">
        <v>3200</v>
      </c>
      <c r="F84" s="8">
        <v>2</v>
      </c>
      <c r="G84" s="9">
        <v>3200</v>
      </c>
      <c r="H84" s="8">
        <v>0</v>
      </c>
      <c r="I84" s="9">
        <v>0</v>
      </c>
      <c r="J84" s="8">
        <v>0</v>
      </c>
      <c r="K84" s="8">
        <v>0</v>
      </c>
      <c r="L84" s="8">
        <v>0</v>
      </c>
      <c r="M84" s="8">
        <v>0</v>
      </c>
    </row>
    <row r="85" spans="1:13" x14ac:dyDescent="0.25">
      <c r="A85" s="8" t="s">
        <v>687</v>
      </c>
      <c r="B85" s="8" t="s">
        <v>287</v>
      </c>
      <c r="C85" s="8">
        <v>51</v>
      </c>
      <c r="D85" s="9">
        <v>650</v>
      </c>
      <c r="E85" s="9">
        <v>33150</v>
      </c>
      <c r="F85" s="8">
        <v>46</v>
      </c>
      <c r="G85" s="9">
        <v>29900</v>
      </c>
      <c r="H85" s="8">
        <v>0</v>
      </c>
      <c r="I85" s="9">
        <v>0</v>
      </c>
      <c r="J85" s="8">
        <v>5</v>
      </c>
      <c r="K85" s="9">
        <v>3250</v>
      </c>
      <c r="L85" s="8">
        <v>0</v>
      </c>
      <c r="M85" s="8">
        <v>0</v>
      </c>
    </row>
    <row r="86" spans="1:13" x14ac:dyDescent="0.25">
      <c r="A86" s="8" t="s">
        <v>688</v>
      </c>
      <c r="B86" s="8" t="s">
        <v>50</v>
      </c>
      <c r="C86" s="8">
        <v>36</v>
      </c>
      <c r="D86" s="9">
        <v>295</v>
      </c>
      <c r="E86" s="9">
        <v>10620</v>
      </c>
      <c r="F86" s="8">
        <v>36</v>
      </c>
      <c r="G86" s="9">
        <v>10620</v>
      </c>
      <c r="H86" s="8">
        <v>0</v>
      </c>
      <c r="I86" s="9">
        <v>0</v>
      </c>
      <c r="J86" s="8">
        <v>0</v>
      </c>
      <c r="K86" s="8">
        <v>0</v>
      </c>
      <c r="L86" s="8">
        <v>0</v>
      </c>
      <c r="M86" s="8">
        <v>0</v>
      </c>
    </row>
    <row r="87" spans="1:13" x14ac:dyDescent="0.25">
      <c r="A87" s="8" t="s">
        <v>317</v>
      </c>
      <c r="B87" s="8" t="s">
        <v>120</v>
      </c>
      <c r="C87" s="8">
        <v>25</v>
      </c>
      <c r="D87" s="9">
        <v>350</v>
      </c>
      <c r="E87" s="9">
        <v>8750</v>
      </c>
      <c r="F87" s="8">
        <v>25</v>
      </c>
      <c r="G87" s="9">
        <v>8750</v>
      </c>
      <c r="H87" s="8">
        <v>0</v>
      </c>
      <c r="I87" s="9">
        <v>0</v>
      </c>
      <c r="J87" s="8">
        <v>0</v>
      </c>
      <c r="K87" s="8">
        <v>0</v>
      </c>
      <c r="L87" s="8">
        <v>0</v>
      </c>
      <c r="M87" s="8">
        <v>0</v>
      </c>
    </row>
    <row r="88" spans="1:13" x14ac:dyDescent="0.25">
      <c r="A88" s="8" t="s">
        <v>689</v>
      </c>
      <c r="B88" s="8" t="s">
        <v>43</v>
      </c>
      <c r="C88" s="8">
        <v>14</v>
      </c>
      <c r="D88" s="9">
        <v>880</v>
      </c>
      <c r="E88" s="9">
        <v>12320</v>
      </c>
      <c r="F88" s="8">
        <v>14</v>
      </c>
      <c r="G88" s="9">
        <v>12320</v>
      </c>
      <c r="H88" s="8">
        <v>0</v>
      </c>
      <c r="I88" s="9">
        <v>0</v>
      </c>
      <c r="J88" s="8">
        <v>0</v>
      </c>
      <c r="K88" s="8">
        <v>0</v>
      </c>
      <c r="L88" s="8">
        <v>0</v>
      </c>
      <c r="M88" s="8">
        <v>0</v>
      </c>
    </row>
    <row r="89" spans="1:13" x14ac:dyDescent="0.25">
      <c r="A89" s="8" t="s">
        <v>690</v>
      </c>
      <c r="B89" s="8" t="s">
        <v>45</v>
      </c>
      <c r="C89" s="8">
        <v>25</v>
      </c>
      <c r="D89" s="9">
        <v>1850</v>
      </c>
      <c r="E89" s="9">
        <v>46250</v>
      </c>
      <c r="F89" s="8">
        <v>20</v>
      </c>
      <c r="G89" s="9">
        <v>37000</v>
      </c>
      <c r="H89" s="8">
        <v>5</v>
      </c>
      <c r="I89" s="9">
        <v>9250</v>
      </c>
      <c r="J89" s="8">
        <v>0</v>
      </c>
      <c r="K89" s="8">
        <v>0</v>
      </c>
      <c r="L89" s="8">
        <v>0</v>
      </c>
      <c r="M89" s="8">
        <v>0</v>
      </c>
    </row>
    <row r="90" spans="1:13" x14ac:dyDescent="0.25">
      <c r="A90" s="8" t="s">
        <v>691</v>
      </c>
      <c r="B90" s="8" t="s">
        <v>45</v>
      </c>
      <c r="C90" s="8">
        <v>8</v>
      </c>
      <c r="D90" s="9">
        <v>450</v>
      </c>
      <c r="E90" s="9">
        <v>3600</v>
      </c>
      <c r="F90" s="8">
        <v>5</v>
      </c>
      <c r="G90" s="9">
        <v>2250</v>
      </c>
      <c r="H90" s="8">
        <v>0</v>
      </c>
      <c r="I90" s="9">
        <v>0</v>
      </c>
      <c r="J90" s="8">
        <v>3</v>
      </c>
      <c r="K90" s="9">
        <v>1350</v>
      </c>
      <c r="L90" s="8">
        <v>0</v>
      </c>
      <c r="M90" s="8">
        <v>0</v>
      </c>
    </row>
    <row r="91" spans="1:13" x14ac:dyDescent="0.25">
      <c r="A91" s="8" t="s">
        <v>692</v>
      </c>
      <c r="B91" s="8" t="s">
        <v>45</v>
      </c>
      <c r="C91" s="8">
        <v>47</v>
      </c>
      <c r="D91" s="9">
        <v>220</v>
      </c>
      <c r="E91" s="9">
        <v>10340</v>
      </c>
      <c r="F91" s="8">
        <v>39</v>
      </c>
      <c r="G91" s="9">
        <v>8580</v>
      </c>
      <c r="H91" s="8">
        <v>5</v>
      </c>
      <c r="I91" s="9">
        <v>1100</v>
      </c>
      <c r="J91" s="8">
        <v>3</v>
      </c>
      <c r="K91" s="8">
        <v>660</v>
      </c>
      <c r="L91" s="8">
        <v>0</v>
      </c>
      <c r="M91" s="8">
        <v>0</v>
      </c>
    </row>
    <row r="92" spans="1:13" x14ac:dyDescent="0.25">
      <c r="A92" s="6" t="s">
        <v>693</v>
      </c>
      <c r="B92" s="8" t="s">
        <v>50</v>
      </c>
      <c r="C92" s="8">
        <v>25</v>
      </c>
      <c r="D92" s="9">
        <v>40</v>
      </c>
      <c r="E92" s="9">
        <v>1000</v>
      </c>
      <c r="F92" s="8">
        <v>0</v>
      </c>
      <c r="G92" s="9">
        <v>0</v>
      </c>
      <c r="H92" s="8">
        <v>0</v>
      </c>
      <c r="I92" s="9">
        <v>0</v>
      </c>
      <c r="J92" s="8">
        <v>25</v>
      </c>
      <c r="K92" s="9">
        <v>1000</v>
      </c>
      <c r="L92" s="8">
        <v>0</v>
      </c>
      <c r="M92" s="8">
        <v>0</v>
      </c>
    </row>
    <row r="93" spans="1:13" x14ac:dyDescent="0.25">
      <c r="A93" s="6" t="s">
        <v>694</v>
      </c>
      <c r="B93" s="8" t="s">
        <v>87</v>
      </c>
      <c r="C93" s="8">
        <v>12</v>
      </c>
      <c r="D93" s="9">
        <v>475</v>
      </c>
      <c r="E93" s="9">
        <v>5700</v>
      </c>
      <c r="F93" s="8">
        <v>0</v>
      </c>
      <c r="G93" s="9">
        <v>0</v>
      </c>
      <c r="H93" s="8">
        <v>0</v>
      </c>
      <c r="I93" s="9">
        <v>0</v>
      </c>
      <c r="J93" s="8">
        <v>12</v>
      </c>
      <c r="K93" s="9">
        <v>5700</v>
      </c>
      <c r="L93" s="8">
        <v>0</v>
      </c>
      <c r="M93" s="8">
        <v>0</v>
      </c>
    </row>
    <row r="94" spans="1:13" x14ac:dyDescent="0.25">
      <c r="A94" s="8" t="s">
        <v>318</v>
      </c>
      <c r="B94" s="8" t="s">
        <v>45</v>
      </c>
      <c r="C94" s="8">
        <v>60</v>
      </c>
      <c r="D94" s="9">
        <v>120</v>
      </c>
      <c r="E94" s="9">
        <v>7200</v>
      </c>
      <c r="F94" s="8">
        <v>60</v>
      </c>
      <c r="G94" s="9">
        <v>7200</v>
      </c>
      <c r="H94" s="8">
        <v>0</v>
      </c>
      <c r="I94" s="9">
        <v>0</v>
      </c>
      <c r="J94" s="8">
        <v>0</v>
      </c>
      <c r="K94" s="8">
        <v>0</v>
      </c>
      <c r="L94" s="8">
        <v>0</v>
      </c>
      <c r="M94" s="8">
        <v>0</v>
      </c>
    </row>
    <row r="95" spans="1:13" x14ac:dyDescent="0.25">
      <c r="A95" s="8" t="s">
        <v>695</v>
      </c>
      <c r="B95" s="8" t="s">
        <v>95</v>
      </c>
      <c r="C95" s="8">
        <v>5</v>
      </c>
      <c r="D95" s="9">
        <v>3000</v>
      </c>
      <c r="E95" s="9">
        <v>15000</v>
      </c>
      <c r="F95" s="8">
        <v>5</v>
      </c>
      <c r="G95" s="9">
        <v>15000</v>
      </c>
      <c r="H95" s="8">
        <v>0</v>
      </c>
      <c r="I95" s="9">
        <v>0</v>
      </c>
      <c r="J95" s="8">
        <v>0</v>
      </c>
      <c r="K95" s="8">
        <v>0</v>
      </c>
      <c r="L95" s="8">
        <v>0</v>
      </c>
      <c r="M95" s="8">
        <v>0</v>
      </c>
    </row>
    <row r="96" spans="1:13" x14ac:dyDescent="0.25">
      <c r="A96" s="8" t="s">
        <v>319</v>
      </c>
      <c r="B96" s="8" t="s">
        <v>95</v>
      </c>
      <c r="C96" s="8">
        <v>1</v>
      </c>
      <c r="D96" s="9">
        <v>14990</v>
      </c>
      <c r="E96" s="9">
        <v>14990</v>
      </c>
      <c r="F96" s="8">
        <v>1</v>
      </c>
      <c r="G96" s="9">
        <v>14990</v>
      </c>
      <c r="H96" s="8">
        <v>0</v>
      </c>
      <c r="I96" s="9">
        <v>0</v>
      </c>
      <c r="J96" s="8">
        <v>0</v>
      </c>
      <c r="K96" s="8">
        <v>0</v>
      </c>
      <c r="L96" s="8">
        <v>0</v>
      </c>
      <c r="M96" s="8">
        <v>0</v>
      </c>
    </row>
    <row r="97" spans="1:13" x14ac:dyDescent="0.25">
      <c r="A97" s="8" t="s">
        <v>696</v>
      </c>
      <c r="B97" s="8" t="s">
        <v>45</v>
      </c>
      <c r="C97" s="8">
        <v>51</v>
      </c>
      <c r="D97" s="9">
        <v>93</v>
      </c>
      <c r="E97" s="9">
        <v>4743</v>
      </c>
      <c r="F97" s="8">
        <v>46</v>
      </c>
      <c r="G97" s="9">
        <v>4278</v>
      </c>
      <c r="H97" s="8">
        <v>0</v>
      </c>
      <c r="I97" s="9">
        <v>0</v>
      </c>
      <c r="J97" s="8">
        <v>5</v>
      </c>
      <c r="K97" s="8">
        <v>465</v>
      </c>
      <c r="L97" s="8">
        <v>0</v>
      </c>
      <c r="M97" s="8">
        <v>0</v>
      </c>
    </row>
    <row r="98" spans="1:13" x14ac:dyDescent="0.25">
      <c r="A98" s="8" t="s">
        <v>697</v>
      </c>
      <c r="B98" s="8" t="s">
        <v>45</v>
      </c>
      <c r="C98" s="8">
        <v>5</v>
      </c>
      <c r="D98" s="9">
        <v>350</v>
      </c>
      <c r="E98" s="9">
        <v>1750</v>
      </c>
      <c r="F98" s="8">
        <v>0</v>
      </c>
      <c r="G98" s="9">
        <v>0</v>
      </c>
      <c r="H98" s="8">
        <v>0</v>
      </c>
      <c r="I98" s="9">
        <v>0</v>
      </c>
      <c r="J98" s="8">
        <v>5</v>
      </c>
      <c r="K98" s="9">
        <v>1750</v>
      </c>
      <c r="L98" s="8">
        <v>0</v>
      </c>
      <c r="M98" s="8">
        <v>0</v>
      </c>
    </row>
    <row r="99" spans="1:13" x14ac:dyDescent="0.25">
      <c r="A99" s="8" t="s">
        <v>698</v>
      </c>
      <c r="B99" s="8" t="s">
        <v>41</v>
      </c>
      <c r="C99" s="8">
        <v>16</v>
      </c>
      <c r="D99" s="9">
        <v>120</v>
      </c>
      <c r="E99" s="9">
        <v>1920</v>
      </c>
      <c r="F99" s="8">
        <v>0</v>
      </c>
      <c r="G99" s="9">
        <v>0</v>
      </c>
      <c r="H99" s="8">
        <v>0</v>
      </c>
      <c r="I99" s="9">
        <v>0</v>
      </c>
      <c r="J99" s="8">
        <v>16</v>
      </c>
      <c r="K99" s="9">
        <v>1920</v>
      </c>
      <c r="L99" s="8">
        <v>0</v>
      </c>
      <c r="M99" s="8">
        <v>0</v>
      </c>
    </row>
    <row r="100" spans="1:13" x14ac:dyDescent="0.25">
      <c r="A100" s="8" t="s">
        <v>699</v>
      </c>
      <c r="B100" s="8" t="s">
        <v>86</v>
      </c>
      <c r="C100" s="8">
        <v>3</v>
      </c>
      <c r="D100" s="9">
        <v>1490</v>
      </c>
      <c r="E100" s="9">
        <v>4470</v>
      </c>
      <c r="F100" s="8">
        <v>3</v>
      </c>
      <c r="G100" s="9">
        <v>4470</v>
      </c>
      <c r="H100" s="8">
        <v>0</v>
      </c>
      <c r="I100" s="9">
        <v>0</v>
      </c>
      <c r="J100" s="8">
        <v>0</v>
      </c>
      <c r="K100" s="8">
        <v>0</v>
      </c>
      <c r="L100" s="8">
        <v>0</v>
      </c>
      <c r="M100" s="8">
        <v>0</v>
      </c>
    </row>
    <row r="101" spans="1:13" x14ac:dyDescent="0.25">
      <c r="A101" s="8" t="s">
        <v>700</v>
      </c>
      <c r="B101" s="8" t="s">
        <v>86</v>
      </c>
      <c r="C101" s="8">
        <v>15</v>
      </c>
      <c r="D101" s="9">
        <v>1600</v>
      </c>
      <c r="E101" s="9">
        <v>24000</v>
      </c>
      <c r="F101" s="8">
        <v>15</v>
      </c>
      <c r="G101" s="9">
        <v>24000</v>
      </c>
      <c r="H101" s="8">
        <v>0</v>
      </c>
      <c r="I101" s="9">
        <v>0</v>
      </c>
      <c r="J101" s="8">
        <v>0</v>
      </c>
      <c r="K101" s="8">
        <v>0</v>
      </c>
      <c r="L101" s="8">
        <v>0</v>
      </c>
      <c r="M101" s="8">
        <v>0</v>
      </c>
    </row>
    <row r="102" spans="1:13" x14ac:dyDescent="0.25">
      <c r="A102" s="8" t="s">
        <v>701</v>
      </c>
      <c r="B102" s="8" t="s">
        <v>86</v>
      </c>
      <c r="C102" s="8">
        <v>19</v>
      </c>
      <c r="D102" s="9">
        <v>780</v>
      </c>
      <c r="E102" s="9">
        <v>14820</v>
      </c>
      <c r="F102" s="8">
        <v>16</v>
      </c>
      <c r="G102" s="9">
        <v>12480</v>
      </c>
      <c r="H102" s="8">
        <v>2</v>
      </c>
      <c r="I102" s="9">
        <v>1560</v>
      </c>
      <c r="J102" s="8">
        <v>1</v>
      </c>
      <c r="K102" s="8">
        <v>780</v>
      </c>
      <c r="L102" s="8">
        <v>0</v>
      </c>
      <c r="M102" s="8">
        <v>0</v>
      </c>
    </row>
    <row r="103" spans="1:13" x14ac:dyDescent="0.25">
      <c r="A103" s="8" t="s">
        <v>320</v>
      </c>
      <c r="B103" s="8" t="s">
        <v>50</v>
      </c>
      <c r="C103" s="8">
        <v>30</v>
      </c>
      <c r="D103" s="9">
        <v>360</v>
      </c>
      <c r="E103" s="9">
        <v>10800</v>
      </c>
      <c r="F103" s="8">
        <v>30</v>
      </c>
      <c r="G103" s="9">
        <v>10800</v>
      </c>
      <c r="H103" s="8">
        <v>0</v>
      </c>
      <c r="I103" s="9">
        <v>0</v>
      </c>
      <c r="J103" s="8">
        <v>0</v>
      </c>
      <c r="K103" s="8">
        <v>0</v>
      </c>
      <c r="L103" s="8">
        <v>0</v>
      </c>
      <c r="M103" s="8">
        <v>0</v>
      </c>
    </row>
    <row r="104" spans="1:13" x14ac:dyDescent="0.25">
      <c r="A104" s="8" t="s">
        <v>321</v>
      </c>
      <c r="B104" s="8" t="s">
        <v>43</v>
      </c>
      <c r="C104" s="8">
        <v>284</v>
      </c>
      <c r="D104" s="9">
        <v>200</v>
      </c>
      <c r="E104" s="9">
        <v>56800</v>
      </c>
      <c r="F104" s="8">
        <v>125</v>
      </c>
      <c r="G104" s="9">
        <v>25000</v>
      </c>
      <c r="H104" s="8">
        <v>85</v>
      </c>
      <c r="I104" s="9">
        <v>17000</v>
      </c>
      <c r="J104" s="8">
        <v>70</v>
      </c>
      <c r="K104" s="9">
        <v>14000</v>
      </c>
      <c r="L104" s="8">
        <v>4</v>
      </c>
      <c r="M104" s="8">
        <v>800</v>
      </c>
    </row>
    <row r="105" spans="1:13" x14ac:dyDescent="0.25">
      <c r="A105" s="8" t="s">
        <v>702</v>
      </c>
      <c r="B105" s="8" t="s">
        <v>43</v>
      </c>
      <c r="C105" s="8">
        <v>10</v>
      </c>
      <c r="D105" s="9">
        <v>150</v>
      </c>
      <c r="E105" s="9">
        <v>1500</v>
      </c>
      <c r="F105" s="8">
        <v>10</v>
      </c>
      <c r="G105" s="9">
        <v>1500</v>
      </c>
      <c r="H105" s="8">
        <v>0</v>
      </c>
      <c r="I105" s="9">
        <v>0</v>
      </c>
      <c r="J105" s="8">
        <v>0</v>
      </c>
      <c r="K105" s="8">
        <v>0</v>
      </c>
      <c r="L105" s="8">
        <v>0</v>
      </c>
      <c r="M105" s="8">
        <v>0</v>
      </c>
    </row>
    <row r="106" spans="1:13" x14ac:dyDescent="0.25">
      <c r="A106" s="8" t="s">
        <v>703</v>
      </c>
      <c r="B106" s="8" t="s">
        <v>45</v>
      </c>
      <c r="C106" s="8">
        <v>122</v>
      </c>
      <c r="D106" s="9">
        <v>25</v>
      </c>
      <c r="E106" s="9">
        <v>3050</v>
      </c>
      <c r="F106" s="8">
        <v>117</v>
      </c>
      <c r="G106" s="9">
        <v>2925</v>
      </c>
      <c r="H106" s="8">
        <v>0</v>
      </c>
      <c r="I106" s="9">
        <v>0</v>
      </c>
      <c r="J106" s="8">
        <v>5</v>
      </c>
      <c r="K106" s="8">
        <v>125</v>
      </c>
      <c r="L106" s="8">
        <v>0</v>
      </c>
      <c r="M106" s="8">
        <v>0</v>
      </c>
    </row>
    <row r="107" spans="1:13" x14ac:dyDescent="0.25">
      <c r="A107" s="8" t="s">
        <v>322</v>
      </c>
      <c r="B107" s="8" t="s">
        <v>45</v>
      </c>
      <c r="C107" s="8">
        <v>2</v>
      </c>
      <c r="D107" s="9">
        <v>35</v>
      </c>
      <c r="E107" s="9">
        <v>70</v>
      </c>
      <c r="F107" s="8">
        <v>2</v>
      </c>
      <c r="G107" s="9">
        <v>70</v>
      </c>
      <c r="H107" s="8">
        <v>0</v>
      </c>
      <c r="I107" s="9">
        <v>0</v>
      </c>
      <c r="J107" s="8">
        <v>0</v>
      </c>
      <c r="K107" s="8">
        <v>0</v>
      </c>
      <c r="L107" s="8">
        <v>0</v>
      </c>
      <c r="M107" s="8">
        <v>0</v>
      </c>
    </row>
    <row r="108" spans="1:13" x14ac:dyDescent="0.25">
      <c r="A108" s="8" t="s">
        <v>323</v>
      </c>
      <c r="B108" s="8" t="s">
        <v>45</v>
      </c>
      <c r="C108" s="8">
        <v>10</v>
      </c>
      <c r="D108" s="9">
        <v>318.75</v>
      </c>
      <c r="E108" s="9">
        <v>3187.5</v>
      </c>
      <c r="F108" s="8">
        <v>10</v>
      </c>
      <c r="G108" s="9">
        <v>3187.5</v>
      </c>
      <c r="H108" s="8">
        <v>0</v>
      </c>
      <c r="I108" s="9">
        <v>0</v>
      </c>
      <c r="J108" s="8">
        <v>0</v>
      </c>
      <c r="K108" s="8">
        <v>0</v>
      </c>
      <c r="L108" s="8">
        <v>0</v>
      </c>
      <c r="M108" s="8">
        <v>0</v>
      </c>
    </row>
    <row r="109" spans="1:13" x14ac:dyDescent="0.25">
      <c r="A109" s="8" t="s">
        <v>324</v>
      </c>
      <c r="B109" s="8" t="s">
        <v>45</v>
      </c>
      <c r="C109" s="8">
        <v>12</v>
      </c>
      <c r="D109" s="9">
        <v>90</v>
      </c>
      <c r="E109" s="9">
        <v>1080</v>
      </c>
      <c r="F109" s="8">
        <v>6</v>
      </c>
      <c r="G109" s="9">
        <v>540</v>
      </c>
      <c r="H109" s="8">
        <v>6</v>
      </c>
      <c r="I109" s="9">
        <v>540</v>
      </c>
      <c r="J109" s="8">
        <v>0</v>
      </c>
      <c r="K109" s="8">
        <v>0</v>
      </c>
      <c r="L109" s="8">
        <v>0</v>
      </c>
      <c r="M109" s="8">
        <v>0</v>
      </c>
    </row>
    <row r="110" spans="1:13" x14ac:dyDescent="0.25">
      <c r="A110" s="8" t="s">
        <v>325</v>
      </c>
      <c r="B110" s="8" t="s">
        <v>87</v>
      </c>
      <c r="C110" s="8">
        <v>1</v>
      </c>
      <c r="D110" s="9">
        <v>4750</v>
      </c>
      <c r="E110" s="9">
        <v>4750</v>
      </c>
      <c r="F110" s="8">
        <v>1</v>
      </c>
      <c r="G110" s="9">
        <v>4750</v>
      </c>
      <c r="H110" s="8">
        <v>0</v>
      </c>
      <c r="I110" s="9">
        <v>0</v>
      </c>
      <c r="J110" s="8">
        <v>0</v>
      </c>
      <c r="K110" s="8">
        <v>0</v>
      </c>
      <c r="L110" s="8">
        <v>0</v>
      </c>
      <c r="M110" s="8">
        <v>0</v>
      </c>
    </row>
    <row r="111" spans="1:13" x14ac:dyDescent="0.25">
      <c r="A111" s="8" t="s">
        <v>326</v>
      </c>
      <c r="B111" s="8" t="s">
        <v>45</v>
      </c>
      <c r="C111" s="8">
        <v>8</v>
      </c>
      <c r="D111" s="9">
        <v>700</v>
      </c>
      <c r="E111" s="9">
        <v>5600</v>
      </c>
      <c r="F111" s="8">
        <v>8</v>
      </c>
      <c r="G111" s="9">
        <v>5600</v>
      </c>
      <c r="H111" s="8">
        <v>0</v>
      </c>
      <c r="I111" s="9">
        <v>0</v>
      </c>
      <c r="J111" s="8">
        <v>0</v>
      </c>
      <c r="K111" s="8">
        <v>0</v>
      </c>
      <c r="L111" s="8">
        <v>0</v>
      </c>
      <c r="M111" s="8">
        <v>0</v>
      </c>
    </row>
    <row r="112" spans="1:13" x14ac:dyDescent="0.25">
      <c r="A112" s="8" t="s">
        <v>327</v>
      </c>
      <c r="B112" s="8" t="s">
        <v>45</v>
      </c>
      <c r="C112" s="8">
        <v>5</v>
      </c>
      <c r="D112" s="9">
        <v>1200</v>
      </c>
      <c r="E112" s="9">
        <v>6000</v>
      </c>
      <c r="F112" s="8">
        <v>5</v>
      </c>
      <c r="G112" s="9">
        <v>6000</v>
      </c>
      <c r="H112" s="8">
        <v>0</v>
      </c>
      <c r="I112" s="9">
        <v>0</v>
      </c>
      <c r="J112" s="8">
        <v>0</v>
      </c>
      <c r="K112" s="8">
        <v>0</v>
      </c>
      <c r="L112" s="8">
        <v>0</v>
      </c>
      <c r="M112" s="8">
        <v>0</v>
      </c>
    </row>
    <row r="113" spans="1:13" x14ac:dyDescent="0.25">
      <c r="A113" s="8" t="s">
        <v>328</v>
      </c>
      <c r="B113" s="8" t="s">
        <v>95</v>
      </c>
      <c r="C113" s="8">
        <v>11</v>
      </c>
      <c r="D113" s="9">
        <v>2500</v>
      </c>
      <c r="E113" s="9">
        <v>27500</v>
      </c>
      <c r="F113" s="8">
        <v>11</v>
      </c>
      <c r="G113" s="9">
        <v>27500</v>
      </c>
      <c r="H113" s="8">
        <v>0</v>
      </c>
      <c r="I113" s="9">
        <v>0</v>
      </c>
      <c r="J113" s="8">
        <v>0</v>
      </c>
      <c r="K113" s="8">
        <v>0</v>
      </c>
      <c r="L113" s="8">
        <v>0</v>
      </c>
      <c r="M113" s="8">
        <v>0</v>
      </c>
    </row>
    <row r="114" spans="1:13" x14ac:dyDescent="0.25">
      <c r="A114" s="8" t="s">
        <v>329</v>
      </c>
      <c r="B114" s="8" t="s">
        <v>95</v>
      </c>
      <c r="C114" s="8">
        <v>1</v>
      </c>
      <c r="D114" s="9">
        <v>1000</v>
      </c>
      <c r="E114" s="9">
        <v>1000</v>
      </c>
      <c r="F114" s="8">
        <v>1</v>
      </c>
      <c r="G114" s="9">
        <v>1000</v>
      </c>
      <c r="H114" s="8">
        <v>0</v>
      </c>
      <c r="I114" s="9">
        <v>0</v>
      </c>
      <c r="J114" s="8">
        <v>0</v>
      </c>
      <c r="K114" s="8">
        <v>0</v>
      </c>
      <c r="L114" s="8">
        <v>0</v>
      </c>
      <c r="M114" s="8">
        <v>0</v>
      </c>
    </row>
    <row r="115" spans="1:13" x14ac:dyDescent="0.25">
      <c r="A115" s="8" t="s">
        <v>330</v>
      </c>
      <c r="B115" s="8" t="s">
        <v>45</v>
      </c>
      <c r="C115" s="8">
        <v>4</v>
      </c>
      <c r="D115" s="9">
        <v>2000</v>
      </c>
      <c r="E115" s="9">
        <v>8000</v>
      </c>
      <c r="F115" s="8">
        <v>4</v>
      </c>
      <c r="G115" s="9">
        <v>8000</v>
      </c>
      <c r="H115" s="8">
        <v>0</v>
      </c>
      <c r="I115" s="9">
        <v>0</v>
      </c>
      <c r="J115" s="8">
        <v>0</v>
      </c>
      <c r="K115" s="8">
        <v>0</v>
      </c>
      <c r="L115" s="8">
        <v>0</v>
      </c>
      <c r="M115" s="8">
        <v>0</v>
      </c>
    </row>
    <row r="116" spans="1:13" x14ac:dyDescent="0.25">
      <c r="A116" s="8" t="s">
        <v>331</v>
      </c>
      <c r="B116" s="8" t="s">
        <v>120</v>
      </c>
      <c r="C116" s="8">
        <v>15</v>
      </c>
      <c r="D116" s="9">
        <v>295</v>
      </c>
      <c r="E116" s="9">
        <v>4425</v>
      </c>
      <c r="F116" s="8">
        <v>13</v>
      </c>
      <c r="G116" s="9">
        <v>3835</v>
      </c>
      <c r="H116" s="8">
        <v>0</v>
      </c>
      <c r="I116" s="9">
        <v>0</v>
      </c>
      <c r="J116" s="8">
        <v>2</v>
      </c>
      <c r="K116" s="8">
        <v>590</v>
      </c>
      <c r="L116" s="8">
        <v>0</v>
      </c>
      <c r="M116" s="8">
        <v>0</v>
      </c>
    </row>
    <row r="117" spans="1:13" x14ac:dyDescent="0.25">
      <c r="A117" s="8" t="s">
        <v>704</v>
      </c>
      <c r="B117" s="8" t="s">
        <v>287</v>
      </c>
      <c r="C117" s="8">
        <v>64</v>
      </c>
      <c r="D117" s="9">
        <v>383</v>
      </c>
      <c r="E117" s="9">
        <v>24512</v>
      </c>
      <c r="F117" s="8">
        <v>45</v>
      </c>
      <c r="G117" s="9">
        <v>17235</v>
      </c>
      <c r="H117" s="8">
        <v>6</v>
      </c>
      <c r="I117" s="9">
        <v>2298</v>
      </c>
      <c r="J117" s="8">
        <v>13</v>
      </c>
      <c r="K117" s="9">
        <v>4979</v>
      </c>
      <c r="L117" s="8">
        <v>0</v>
      </c>
      <c r="M117" s="8">
        <v>0</v>
      </c>
    </row>
    <row r="118" spans="1:13" x14ac:dyDescent="0.25">
      <c r="A118" s="8" t="s">
        <v>332</v>
      </c>
      <c r="B118" s="8" t="s">
        <v>45</v>
      </c>
      <c r="C118" s="8">
        <v>40</v>
      </c>
      <c r="D118" s="9">
        <v>850</v>
      </c>
      <c r="E118" s="9">
        <v>34000</v>
      </c>
      <c r="F118" s="8">
        <v>28</v>
      </c>
      <c r="G118" s="9">
        <v>23800</v>
      </c>
      <c r="H118" s="8">
        <v>12</v>
      </c>
      <c r="I118" s="9">
        <v>10200</v>
      </c>
      <c r="J118" s="8">
        <v>0</v>
      </c>
      <c r="K118" s="8">
        <v>0</v>
      </c>
      <c r="L118" s="8">
        <v>0</v>
      </c>
      <c r="M118" s="8">
        <v>0</v>
      </c>
    </row>
    <row r="119" spans="1:13" x14ac:dyDescent="0.25">
      <c r="A119" s="8" t="s">
        <v>705</v>
      </c>
      <c r="B119" s="8" t="s">
        <v>45</v>
      </c>
      <c r="C119" s="8">
        <v>16</v>
      </c>
      <c r="D119" s="9">
        <v>75</v>
      </c>
      <c r="E119" s="9">
        <v>1200</v>
      </c>
      <c r="F119" s="8">
        <v>16</v>
      </c>
      <c r="G119" s="9">
        <v>1200</v>
      </c>
      <c r="H119" s="8">
        <v>0</v>
      </c>
      <c r="I119" s="9">
        <v>0</v>
      </c>
      <c r="J119" s="8">
        <v>0</v>
      </c>
      <c r="K119" s="8">
        <v>0</v>
      </c>
      <c r="L119" s="8">
        <v>0</v>
      </c>
      <c r="M119" s="8">
        <v>0</v>
      </c>
    </row>
    <row r="120" spans="1:13" x14ac:dyDescent="0.25">
      <c r="A120" s="8" t="s">
        <v>706</v>
      </c>
      <c r="B120" s="8" t="s">
        <v>45</v>
      </c>
      <c r="C120" s="8">
        <v>40</v>
      </c>
      <c r="D120" s="9">
        <v>395</v>
      </c>
      <c r="E120" s="9">
        <v>15800</v>
      </c>
      <c r="F120" s="8">
        <v>25</v>
      </c>
      <c r="G120" s="9">
        <v>9875</v>
      </c>
      <c r="H120" s="8">
        <v>5</v>
      </c>
      <c r="I120" s="9">
        <v>1975</v>
      </c>
      <c r="J120" s="8">
        <v>10</v>
      </c>
      <c r="K120" s="9">
        <v>3950</v>
      </c>
      <c r="L120" s="8">
        <v>0</v>
      </c>
      <c r="M120" s="8">
        <v>0</v>
      </c>
    </row>
    <row r="121" spans="1:13" x14ac:dyDescent="0.25">
      <c r="A121" s="8" t="s">
        <v>707</v>
      </c>
      <c r="B121" s="8" t="s">
        <v>45</v>
      </c>
      <c r="C121" s="8">
        <v>205</v>
      </c>
      <c r="D121" s="9">
        <v>195</v>
      </c>
      <c r="E121" s="9">
        <v>39975</v>
      </c>
      <c r="F121" s="8">
        <v>202</v>
      </c>
      <c r="G121" s="9">
        <v>39390</v>
      </c>
      <c r="H121" s="8">
        <v>0</v>
      </c>
      <c r="I121" s="9">
        <v>0</v>
      </c>
      <c r="J121" s="8">
        <v>3</v>
      </c>
      <c r="K121" s="8">
        <v>585</v>
      </c>
      <c r="L121" s="8">
        <v>0</v>
      </c>
      <c r="M121" s="8">
        <v>0</v>
      </c>
    </row>
    <row r="122" spans="1:13" x14ac:dyDescent="0.25">
      <c r="A122" s="6" t="s">
        <v>708</v>
      </c>
      <c r="B122" s="8" t="s">
        <v>87</v>
      </c>
      <c r="C122" s="8">
        <v>4</v>
      </c>
      <c r="D122" s="9">
        <v>4212</v>
      </c>
      <c r="E122" s="9">
        <v>16848</v>
      </c>
      <c r="F122" s="8">
        <v>0</v>
      </c>
      <c r="G122" s="9">
        <v>0</v>
      </c>
      <c r="H122" s="8">
        <v>0</v>
      </c>
      <c r="I122" s="9">
        <v>0</v>
      </c>
      <c r="J122" s="8">
        <v>4</v>
      </c>
      <c r="K122" s="9">
        <v>16848</v>
      </c>
      <c r="L122" s="8">
        <v>0</v>
      </c>
      <c r="M122" s="8">
        <v>0</v>
      </c>
    </row>
    <row r="123" spans="1:13" x14ac:dyDescent="0.25">
      <c r="A123" s="6" t="s">
        <v>709</v>
      </c>
      <c r="B123" s="8" t="s">
        <v>87</v>
      </c>
      <c r="C123" s="8">
        <v>4</v>
      </c>
      <c r="D123" s="9">
        <v>2430</v>
      </c>
      <c r="E123" s="9">
        <v>9720</v>
      </c>
      <c r="F123" s="8">
        <v>0</v>
      </c>
      <c r="G123" s="9">
        <v>0</v>
      </c>
      <c r="H123" s="8">
        <v>0</v>
      </c>
      <c r="I123" s="9">
        <v>0</v>
      </c>
      <c r="J123" s="8">
        <v>4</v>
      </c>
      <c r="K123" s="9">
        <v>9720</v>
      </c>
      <c r="L123" s="8">
        <v>0</v>
      </c>
      <c r="M123" s="8">
        <v>0</v>
      </c>
    </row>
    <row r="124" spans="1:13" x14ac:dyDescent="0.25">
      <c r="A124" s="8" t="s">
        <v>710</v>
      </c>
      <c r="B124" s="8" t="s">
        <v>100</v>
      </c>
      <c r="C124" s="8">
        <v>1</v>
      </c>
      <c r="D124" s="9">
        <v>275</v>
      </c>
      <c r="E124" s="9">
        <v>275</v>
      </c>
      <c r="F124" s="8">
        <v>1</v>
      </c>
      <c r="G124" s="9">
        <v>275</v>
      </c>
      <c r="H124" s="8">
        <v>0</v>
      </c>
      <c r="I124" s="9">
        <v>0</v>
      </c>
      <c r="J124" s="8">
        <v>0</v>
      </c>
      <c r="K124" s="8">
        <v>0</v>
      </c>
      <c r="L124" s="8">
        <v>0</v>
      </c>
      <c r="M124" s="8">
        <v>0</v>
      </c>
    </row>
    <row r="125" spans="1:13" x14ac:dyDescent="0.25">
      <c r="A125" s="8" t="s">
        <v>333</v>
      </c>
      <c r="B125" s="8" t="s">
        <v>45</v>
      </c>
      <c r="C125" s="8">
        <v>1</v>
      </c>
      <c r="D125" s="9">
        <v>900</v>
      </c>
      <c r="E125" s="9">
        <v>900</v>
      </c>
      <c r="F125" s="8">
        <v>1</v>
      </c>
      <c r="G125" s="9">
        <v>900</v>
      </c>
      <c r="H125" s="8">
        <v>0</v>
      </c>
      <c r="I125" s="9">
        <v>0</v>
      </c>
      <c r="J125" s="8">
        <v>0</v>
      </c>
      <c r="K125" s="8">
        <v>0</v>
      </c>
      <c r="L125" s="8">
        <v>0</v>
      </c>
      <c r="M125" s="8">
        <v>0</v>
      </c>
    </row>
    <row r="126" spans="1:13" x14ac:dyDescent="0.25">
      <c r="A126" s="8" t="s">
        <v>711</v>
      </c>
      <c r="B126" s="8" t="s">
        <v>287</v>
      </c>
      <c r="C126" s="8">
        <v>24</v>
      </c>
      <c r="D126" s="9">
        <v>428</v>
      </c>
      <c r="E126" s="9">
        <v>10272</v>
      </c>
      <c r="F126" s="8">
        <v>24</v>
      </c>
      <c r="G126" s="9">
        <v>10272</v>
      </c>
      <c r="H126" s="8">
        <v>0</v>
      </c>
      <c r="I126" s="9">
        <v>0</v>
      </c>
      <c r="J126" s="8">
        <v>0</v>
      </c>
      <c r="K126" s="8">
        <v>0</v>
      </c>
      <c r="L126" s="8">
        <v>0</v>
      </c>
      <c r="M126" s="8">
        <v>0</v>
      </c>
    </row>
    <row r="127" spans="1:13" x14ac:dyDescent="0.25">
      <c r="A127" s="8" t="s">
        <v>334</v>
      </c>
      <c r="B127" s="8" t="s">
        <v>50</v>
      </c>
      <c r="C127" s="8">
        <v>11</v>
      </c>
      <c r="D127" s="9">
        <v>375</v>
      </c>
      <c r="E127" s="9">
        <v>4125</v>
      </c>
      <c r="F127" s="8">
        <v>3</v>
      </c>
      <c r="G127" s="9">
        <v>1125</v>
      </c>
      <c r="H127" s="8">
        <v>5</v>
      </c>
      <c r="I127" s="9">
        <v>1875</v>
      </c>
      <c r="J127" s="8">
        <v>3</v>
      </c>
      <c r="K127" s="9">
        <v>1125</v>
      </c>
      <c r="L127" s="8">
        <v>0</v>
      </c>
      <c r="M127" s="8">
        <v>0</v>
      </c>
    </row>
    <row r="128" spans="1:13" x14ac:dyDescent="0.25">
      <c r="A128" s="8" t="s">
        <v>335</v>
      </c>
      <c r="B128" s="8" t="s">
        <v>45</v>
      </c>
      <c r="C128" s="8">
        <v>10</v>
      </c>
      <c r="D128" s="9">
        <v>45</v>
      </c>
      <c r="E128" s="9">
        <v>450</v>
      </c>
      <c r="F128" s="8">
        <v>10</v>
      </c>
      <c r="G128" s="9">
        <v>450</v>
      </c>
      <c r="H128" s="8">
        <v>0</v>
      </c>
      <c r="I128" s="9">
        <v>0</v>
      </c>
      <c r="J128" s="8">
        <v>0</v>
      </c>
      <c r="K128" s="8">
        <v>0</v>
      </c>
      <c r="L128" s="8">
        <v>0</v>
      </c>
      <c r="M128" s="8">
        <v>0</v>
      </c>
    </row>
    <row r="129" spans="1:13" x14ac:dyDescent="0.25">
      <c r="A129" s="8" t="s">
        <v>336</v>
      </c>
      <c r="B129" s="8" t="s">
        <v>45</v>
      </c>
      <c r="C129" s="8">
        <v>6</v>
      </c>
      <c r="D129" s="9">
        <v>52.5</v>
      </c>
      <c r="E129" s="9">
        <v>315</v>
      </c>
      <c r="F129" s="8">
        <v>6</v>
      </c>
      <c r="G129" s="9">
        <v>315</v>
      </c>
      <c r="H129" s="8">
        <v>0</v>
      </c>
      <c r="I129" s="9">
        <v>0</v>
      </c>
      <c r="J129" s="8">
        <v>0</v>
      </c>
      <c r="K129" s="8">
        <v>0</v>
      </c>
      <c r="L129" s="8">
        <v>0</v>
      </c>
      <c r="M129" s="8">
        <v>0</v>
      </c>
    </row>
    <row r="130" spans="1:13" x14ac:dyDescent="0.25">
      <c r="A130" s="8" t="s">
        <v>337</v>
      </c>
      <c r="B130" s="8" t="s">
        <v>45</v>
      </c>
      <c r="C130" s="8">
        <v>10</v>
      </c>
      <c r="D130" s="9">
        <v>68.75</v>
      </c>
      <c r="E130" s="9">
        <v>687.5</v>
      </c>
      <c r="F130" s="8">
        <v>10</v>
      </c>
      <c r="G130" s="9">
        <v>687.5</v>
      </c>
      <c r="H130" s="8">
        <v>0</v>
      </c>
      <c r="I130" s="9">
        <v>0</v>
      </c>
      <c r="J130" s="8">
        <v>0</v>
      </c>
      <c r="K130" s="8">
        <v>0</v>
      </c>
      <c r="L130" s="8">
        <v>0</v>
      </c>
      <c r="M130" s="8">
        <v>0</v>
      </c>
    </row>
    <row r="131" spans="1:13" x14ac:dyDescent="0.25">
      <c r="A131" s="8" t="s">
        <v>338</v>
      </c>
      <c r="B131" s="8" t="s">
        <v>45</v>
      </c>
      <c r="C131" s="8">
        <v>5</v>
      </c>
      <c r="D131" s="9">
        <v>156.25</v>
      </c>
      <c r="E131" s="9">
        <v>781.25</v>
      </c>
      <c r="F131" s="8">
        <v>5</v>
      </c>
      <c r="G131" s="9">
        <v>781.25</v>
      </c>
      <c r="H131" s="8">
        <v>0</v>
      </c>
      <c r="I131" s="9">
        <v>0</v>
      </c>
      <c r="J131" s="8">
        <v>0</v>
      </c>
      <c r="K131" s="8">
        <v>0</v>
      </c>
      <c r="L131" s="8">
        <v>0</v>
      </c>
      <c r="M131" s="8">
        <v>0</v>
      </c>
    </row>
    <row r="132" spans="1:13" x14ac:dyDescent="0.25">
      <c r="A132" s="8" t="s">
        <v>339</v>
      </c>
      <c r="B132" s="8" t="s">
        <v>45</v>
      </c>
      <c r="C132" s="8">
        <v>3</v>
      </c>
      <c r="D132" s="9">
        <v>168.75</v>
      </c>
      <c r="E132" s="9">
        <v>506.25</v>
      </c>
      <c r="F132" s="8">
        <v>3</v>
      </c>
      <c r="G132" s="9">
        <v>506.25</v>
      </c>
      <c r="H132" s="8">
        <v>0</v>
      </c>
      <c r="I132" s="9">
        <v>0</v>
      </c>
      <c r="J132" s="8">
        <v>0</v>
      </c>
      <c r="K132" s="8">
        <v>0</v>
      </c>
      <c r="L132" s="8">
        <v>0</v>
      </c>
      <c r="M132" s="8">
        <v>0</v>
      </c>
    </row>
    <row r="133" spans="1:13" x14ac:dyDescent="0.25">
      <c r="A133" s="8" t="s">
        <v>340</v>
      </c>
      <c r="B133" s="8" t="s">
        <v>45</v>
      </c>
      <c r="C133" s="8">
        <v>5</v>
      </c>
      <c r="D133" s="9">
        <v>531.25</v>
      </c>
      <c r="E133" s="9">
        <v>2656.25</v>
      </c>
      <c r="F133" s="8">
        <v>5</v>
      </c>
      <c r="G133" s="9">
        <v>2656.25</v>
      </c>
      <c r="H133" s="8">
        <v>0</v>
      </c>
      <c r="I133" s="9">
        <v>0</v>
      </c>
      <c r="J133" s="8">
        <v>0</v>
      </c>
      <c r="K133" s="8">
        <v>0</v>
      </c>
      <c r="L133" s="8">
        <v>0</v>
      </c>
      <c r="M133" s="8">
        <v>0</v>
      </c>
    </row>
    <row r="134" spans="1:13" x14ac:dyDescent="0.25">
      <c r="A134" s="8" t="s">
        <v>341</v>
      </c>
      <c r="B134" s="8" t="s">
        <v>45</v>
      </c>
      <c r="C134" s="8">
        <v>10</v>
      </c>
      <c r="D134" s="9">
        <v>35</v>
      </c>
      <c r="E134" s="9">
        <v>350</v>
      </c>
      <c r="F134" s="8">
        <v>10</v>
      </c>
      <c r="G134" s="9">
        <v>350</v>
      </c>
      <c r="H134" s="8">
        <v>0</v>
      </c>
      <c r="I134" s="9">
        <v>0</v>
      </c>
      <c r="J134" s="8">
        <v>0</v>
      </c>
      <c r="K134" s="8">
        <v>0</v>
      </c>
      <c r="L134" s="8">
        <v>0</v>
      </c>
      <c r="M134" s="8">
        <v>0</v>
      </c>
    </row>
    <row r="135" spans="1:13" x14ac:dyDescent="0.25">
      <c r="A135" s="8" t="s">
        <v>342</v>
      </c>
      <c r="B135" s="8" t="s">
        <v>45</v>
      </c>
      <c r="C135" s="8">
        <v>6</v>
      </c>
      <c r="D135" s="9">
        <v>37.5</v>
      </c>
      <c r="E135" s="9">
        <v>225</v>
      </c>
      <c r="F135" s="8">
        <v>6</v>
      </c>
      <c r="G135" s="9">
        <v>225</v>
      </c>
      <c r="H135" s="8">
        <v>0</v>
      </c>
      <c r="I135" s="9">
        <v>0</v>
      </c>
      <c r="J135" s="8">
        <v>0</v>
      </c>
      <c r="K135" s="8">
        <v>0</v>
      </c>
      <c r="L135" s="8">
        <v>0</v>
      </c>
      <c r="M135" s="8">
        <v>0</v>
      </c>
    </row>
    <row r="136" spans="1:13" x14ac:dyDescent="0.25">
      <c r="A136" s="8" t="s">
        <v>343</v>
      </c>
      <c r="B136" s="8" t="s">
        <v>44</v>
      </c>
      <c r="C136" s="8">
        <v>70</v>
      </c>
      <c r="D136" s="9">
        <v>480</v>
      </c>
      <c r="E136" s="9">
        <v>33600</v>
      </c>
      <c r="F136" s="8">
        <v>70</v>
      </c>
      <c r="G136" s="9">
        <v>33600</v>
      </c>
      <c r="H136" s="8">
        <v>0</v>
      </c>
      <c r="I136" s="9">
        <v>0</v>
      </c>
      <c r="J136" s="8">
        <v>0</v>
      </c>
      <c r="K136" s="8">
        <v>0</v>
      </c>
      <c r="L136" s="8">
        <v>0</v>
      </c>
      <c r="M136" s="8">
        <v>0</v>
      </c>
    </row>
    <row r="137" spans="1:13" x14ac:dyDescent="0.25">
      <c r="A137" s="8" t="s">
        <v>344</v>
      </c>
      <c r="B137" s="8" t="s">
        <v>45</v>
      </c>
      <c r="C137" s="8">
        <v>20</v>
      </c>
      <c r="D137" s="9">
        <v>24.38</v>
      </c>
      <c r="E137" s="9">
        <v>487.6</v>
      </c>
      <c r="F137" s="8">
        <v>20</v>
      </c>
      <c r="G137" s="9">
        <v>487.6</v>
      </c>
      <c r="H137" s="8">
        <v>0</v>
      </c>
      <c r="I137" s="9">
        <v>0</v>
      </c>
      <c r="J137" s="8">
        <v>0</v>
      </c>
      <c r="K137" s="8">
        <v>0</v>
      </c>
      <c r="L137" s="8">
        <v>0</v>
      </c>
      <c r="M137" s="8">
        <v>0</v>
      </c>
    </row>
    <row r="138" spans="1:13" x14ac:dyDescent="0.25">
      <c r="A138" s="6" t="s">
        <v>712</v>
      </c>
      <c r="B138" s="8" t="s">
        <v>45</v>
      </c>
      <c r="C138" s="8">
        <v>12</v>
      </c>
      <c r="D138" s="9">
        <v>109</v>
      </c>
      <c r="E138" s="9">
        <v>1308</v>
      </c>
      <c r="F138" s="8">
        <v>0</v>
      </c>
      <c r="G138" s="9">
        <v>0</v>
      </c>
      <c r="H138" s="8">
        <v>0</v>
      </c>
      <c r="I138" s="9">
        <v>0</v>
      </c>
      <c r="J138" s="8">
        <v>12</v>
      </c>
      <c r="K138" s="9">
        <v>1308</v>
      </c>
      <c r="L138" s="8">
        <v>0</v>
      </c>
      <c r="M138" s="8">
        <v>0</v>
      </c>
    </row>
    <row r="139" spans="1:13" x14ac:dyDescent="0.25">
      <c r="A139" s="8" t="s">
        <v>345</v>
      </c>
      <c r="B139" s="8" t="s">
        <v>86</v>
      </c>
      <c r="C139" s="8">
        <v>55</v>
      </c>
      <c r="D139" s="9">
        <v>125</v>
      </c>
      <c r="E139" s="9">
        <v>6875</v>
      </c>
      <c r="F139" s="8">
        <v>55</v>
      </c>
      <c r="G139" s="9">
        <v>6875</v>
      </c>
      <c r="H139" s="8">
        <v>0</v>
      </c>
      <c r="I139" s="9">
        <v>0</v>
      </c>
      <c r="J139" s="8">
        <v>0</v>
      </c>
      <c r="K139" s="8">
        <v>0</v>
      </c>
      <c r="L139" s="8">
        <v>0</v>
      </c>
      <c r="M139" s="8">
        <v>0</v>
      </c>
    </row>
    <row r="140" spans="1:13" x14ac:dyDescent="0.25">
      <c r="A140" s="8" t="s">
        <v>713</v>
      </c>
      <c r="B140" s="8" t="s">
        <v>50</v>
      </c>
      <c r="C140" s="8">
        <v>19</v>
      </c>
      <c r="D140" s="9">
        <v>375</v>
      </c>
      <c r="E140" s="9">
        <v>7125</v>
      </c>
      <c r="F140" s="8">
        <v>17</v>
      </c>
      <c r="G140" s="9">
        <v>6375</v>
      </c>
      <c r="H140" s="8">
        <v>0</v>
      </c>
      <c r="I140" s="9">
        <v>0</v>
      </c>
      <c r="J140" s="8">
        <v>2</v>
      </c>
      <c r="K140" s="8">
        <v>750</v>
      </c>
      <c r="L140" s="8">
        <v>0</v>
      </c>
      <c r="M140" s="8">
        <v>0</v>
      </c>
    </row>
    <row r="141" spans="1:13" x14ac:dyDescent="0.25">
      <c r="A141" s="8" t="s">
        <v>714</v>
      </c>
      <c r="B141" s="8" t="s">
        <v>45</v>
      </c>
      <c r="C141" s="8">
        <v>1</v>
      </c>
      <c r="D141" s="9">
        <v>348</v>
      </c>
      <c r="E141" s="9">
        <v>348</v>
      </c>
      <c r="F141" s="8">
        <v>1</v>
      </c>
      <c r="G141" s="9">
        <v>348</v>
      </c>
      <c r="H141" s="8">
        <v>0</v>
      </c>
      <c r="I141" s="9">
        <v>0</v>
      </c>
      <c r="J141" s="8">
        <v>0</v>
      </c>
      <c r="K141" s="8">
        <v>0</v>
      </c>
      <c r="L141" s="8">
        <v>0</v>
      </c>
      <c r="M141" s="8">
        <v>0</v>
      </c>
    </row>
    <row r="142" spans="1:13" x14ac:dyDescent="0.25">
      <c r="A142" s="8" t="s">
        <v>346</v>
      </c>
      <c r="B142" s="8" t="s">
        <v>86</v>
      </c>
      <c r="C142" s="8">
        <v>8</v>
      </c>
      <c r="D142" s="9">
        <v>1600</v>
      </c>
      <c r="E142" s="9">
        <v>12800</v>
      </c>
      <c r="F142" s="8">
        <v>8</v>
      </c>
      <c r="G142" s="9">
        <v>12800</v>
      </c>
      <c r="H142" s="8">
        <v>0</v>
      </c>
      <c r="I142" s="9">
        <v>0</v>
      </c>
      <c r="J142" s="8">
        <v>0</v>
      </c>
      <c r="K142" s="8">
        <v>0</v>
      </c>
      <c r="L142" s="8">
        <v>0</v>
      </c>
      <c r="M142" s="8">
        <v>0</v>
      </c>
    </row>
    <row r="143" spans="1:13" x14ac:dyDescent="0.25">
      <c r="A143" s="8" t="s">
        <v>347</v>
      </c>
      <c r="B143" s="8" t="s">
        <v>87</v>
      </c>
      <c r="C143" s="8">
        <v>8</v>
      </c>
      <c r="D143" s="9">
        <v>14500</v>
      </c>
      <c r="E143" s="9">
        <v>116000</v>
      </c>
      <c r="F143" s="8">
        <v>8</v>
      </c>
      <c r="G143" s="9">
        <v>116000</v>
      </c>
      <c r="H143" s="8">
        <v>0</v>
      </c>
      <c r="I143" s="9">
        <v>0</v>
      </c>
      <c r="J143" s="8">
        <v>0</v>
      </c>
      <c r="K143" s="8">
        <v>0</v>
      </c>
      <c r="L143" s="8">
        <v>0</v>
      </c>
      <c r="M143" s="8">
        <v>0</v>
      </c>
    </row>
    <row r="144" spans="1:13" x14ac:dyDescent="0.25">
      <c r="A144" s="8" t="s">
        <v>348</v>
      </c>
      <c r="B144" s="8" t="s">
        <v>95</v>
      </c>
      <c r="C144" s="8">
        <v>18</v>
      </c>
      <c r="D144" s="9">
        <v>6000</v>
      </c>
      <c r="E144" s="9">
        <v>108000</v>
      </c>
      <c r="F144" s="8">
        <v>18</v>
      </c>
      <c r="G144" s="9">
        <v>108000</v>
      </c>
      <c r="H144" s="8">
        <v>0</v>
      </c>
      <c r="I144" s="9">
        <v>0</v>
      </c>
      <c r="J144" s="8">
        <v>0</v>
      </c>
      <c r="K144" s="8">
        <v>0</v>
      </c>
      <c r="L144" s="8">
        <v>0</v>
      </c>
      <c r="M144" s="8">
        <v>0</v>
      </c>
    </row>
    <row r="145" spans="1:13" x14ac:dyDescent="0.25">
      <c r="A145" s="8" t="s">
        <v>715</v>
      </c>
      <c r="B145" s="8" t="s">
        <v>86</v>
      </c>
      <c r="C145" s="8">
        <v>1</v>
      </c>
      <c r="D145" s="9">
        <v>12500</v>
      </c>
      <c r="E145" s="9">
        <v>12500</v>
      </c>
      <c r="F145" s="8">
        <v>0</v>
      </c>
      <c r="G145" s="9">
        <v>0</v>
      </c>
      <c r="H145" s="8">
        <v>0</v>
      </c>
      <c r="I145" s="9">
        <v>0</v>
      </c>
      <c r="J145" s="8">
        <v>1</v>
      </c>
      <c r="K145" s="9">
        <v>12500</v>
      </c>
      <c r="L145" s="8">
        <v>0</v>
      </c>
      <c r="M145" s="8">
        <v>0</v>
      </c>
    </row>
    <row r="146" spans="1:13" x14ac:dyDescent="0.25">
      <c r="A146" s="8" t="s">
        <v>716</v>
      </c>
      <c r="B146" s="8" t="s">
        <v>50</v>
      </c>
      <c r="C146" s="8">
        <v>27</v>
      </c>
      <c r="D146" s="9">
        <v>250</v>
      </c>
      <c r="E146" s="9">
        <v>6750</v>
      </c>
      <c r="F146" s="8">
        <v>20</v>
      </c>
      <c r="G146" s="9">
        <v>5000</v>
      </c>
      <c r="H146" s="8">
        <v>0</v>
      </c>
      <c r="I146" s="9">
        <v>0</v>
      </c>
      <c r="J146" s="8">
        <v>7</v>
      </c>
      <c r="K146" s="9">
        <v>1750</v>
      </c>
      <c r="L146" s="8">
        <v>0</v>
      </c>
      <c r="M146" s="8">
        <v>0</v>
      </c>
    </row>
    <row r="147" spans="1:13" x14ac:dyDescent="0.25">
      <c r="A147" s="8" t="s">
        <v>717</v>
      </c>
      <c r="B147" s="8" t="s">
        <v>50</v>
      </c>
      <c r="C147" s="8">
        <v>26</v>
      </c>
      <c r="D147" s="9">
        <v>350</v>
      </c>
      <c r="E147" s="9">
        <v>9100</v>
      </c>
      <c r="F147" s="8">
        <v>26</v>
      </c>
      <c r="G147" s="9">
        <v>9100</v>
      </c>
      <c r="H147" s="8">
        <v>0</v>
      </c>
      <c r="I147" s="9">
        <v>0</v>
      </c>
      <c r="J147" s="8">
        <v>0</v>
      </c>
      <c r="K147" s="8">
        <v>0</v>
      </c>
      <c r="L147" s="8">
        <v>0</v>
      </c>
      <c r="M147" s="8">
        <v>0</v>
      </c>
    </row>
    <row r="148" spans="1:13" x14ac:dyDescent="0.25">
      <c r="A148" s="8" t="s">
        <v>718</v>
      </c>
      <c r="B148" s="8" t="s">
        <v>50</v>
      </c>
      <c r="C148" s="8">
        <v>13</v>
      </c>
      <c r="D148" s="9">
        <v>780</v>
      </c>
      <c r="E148" s="9">
        <v>10140</v>
      </c>
      <c r="F148" s="8">
        <v>7</v>
      </c>
      <c r="G148" s="9">
        <v>5460</v>
      </c>
      <c r="H148" s="8">
        <v>0</v>
      </c>
      <c r="I148" s="9">
        <v>0</v>
      </c>
      <c r="J148" s="8">
        <v>6</v>
      </c>
      <c r="K148" s="9">
        <v>4680</v>
      </c>
      <c r="L148" s="8">
        <v>0</v>
      </c>
      <c r="M148" s="8">
        <v>0</v>
      </c>
    </row>
    <row r="149" spans="1:13" x14ac:dyDescent="0.25">
      <c r="A149" s="8" t="s">
        <v>719</v>
      </c>
      <c r="B149" s="8" t="s">
        <v>45</v>
      </c>
      <c r="C149" s="8">
        <v>7</v>
      </c>
      <c r="D149" s="9">
        <v>750</v>
      </c>
      <c r="E149" s="9">
        <v>5250</v>
      </c>
      <c r="F149" s="8">
        <v>5</v>
      </c>
      <c r="G149" s="9">
        <v>3750</v>
      </c>
      <c r="H149" s="8">
        <v>0</v>
      </c>
      <c r="I149" s="9">
        <v>0</v>
      </c>
      <c r="J149" s="8">
        <v>2</v>
      </c>
      <c r="K149" s="9">
        <v>1500</v>
      </c>
      <c r="L149" s="8">
        <v>0</v>
      </c>
      <c r="M149" s="8">
        <v>0</v>
      </c>
    </row>
    <row r="150" spans="1:13" x14ac:dyDescent="0.25">
      <c r="A150" s="8" t="s">
        <v>720</v>
      </c>
      <c r="B150" s="8" t="s">
        <v>45</v>
      </c>
      <c r="C150" s="8">
        <v>1</v>
      </c>
      <c r="D150" s="9">
        <v>400</v>
      </c>
      <c r="E150" s="9">
        <v>400</v>
      </c>
      <c r="F150" s="8">
        <v>1</v>
      </c>
      <c r="G150" s="9">
        <v>400</v>
      </c>
      <c r="H150" s="8">
        <v>0</v>
      </c>
      <c r="I150" s="9">
        <v>0</v>
      </c>
      <c r="J150" s="8">
        <v>0</v>
      </c>
      <c r="K150" s="8">
        <v>0</v>
      </c>
      <c r="L150" s="8">
        <v>0</v>
      </c>
      <c r="M150" s="8">
        <v>0</v>
      </c>
    </row>
    <row r="151" spans="1:13" x14ac:dyDescent="0.25">
      <c r="A151" s="8" t="s">
        <v>721</v>
      </c>
      <c r="B151" s="8" t="s">
        <v>95</v>
      </c>
      <c r="C151" s="8">
        <v>3</v>
      </c>
      <c r="D151" s="9">
        <v>2500</v>
      </c>
      <c r="E151" s="9">
        <v>7500</v>
      </c>
      <c r="F151" s="8">
        <v>0</v>
      </c>
      <c r="G151" s="9">
        <v>0</v>
      </c>
      <c r="H151" s="8">
        <v>0</v>
      </c>
      <c r="I151" s="9">
        <v>0</v>
      </c>
      <c r="J151" s="8">
        <v>3</v>
      </c>
      <c r="K151" s="9">
        <v>7500</v>
      </c>
      <c r="L151" s="8">
        <v>0</v>
      </c>
      <c r="M151" s="8">
        <v>0</v>
      </c>
    </row>
    <row r="152" spans="1:13" x14ac:dyDescent="0.25">
      <c r="A152" s="8" t="s">
        <v>722</v>
      </c>
      <c r="B152" s="8" t="s">
        <v>95</v>
      </c>
      <c r="C152" s="8">
        <v>3</v>
      </c>
      <c r="D152" s="9">
        <v>1200</v>
      </c>
      <c r="E152" s="9">
        <v>3600</v>
      </c>
      <c r="F152" s="8">
        <v>0</v>
      </c>
      <c r="G152" s="9">
        <v>0</v>
      </c>
      <c r="H152" s="8">
        <v>0</v>
      </c>
      <c r="I152" s="9">
        <v>0</v>
      </c>
      <c r="J152" s="8">
        <v>3</v>
      </c>
      <c r="K152" s="9">
        <v>3600</v>
      </c>
      <c r="L152" s="8">
        <v>0</v>
      </c>
      <c r="M152" s="8">
        <v>0</v>
      </c>
    </row>
    <row r="153" spans="1:13" x14ac:dyDescent="0.25">
      <c r="A153" s="8" t="s">
        <v>723</v>
      </c>
      <c r="B153" s="8" t="s">
        <v>95</v>
      </c>
      <c r="C153" s="8">
        <v>3</v>
      </c>
      <c r="D153" s="9">
        <v>1200</v>
      </c>
      <c r="E153" s="9">
        <v>3600</v>
      </c>
      <c r="F153" s="8">
        <v>0</v>
      </c>
      <c r="G153" s="9">
        <v>0</v>
      </c>
      <c r="H153" s="8">
        <v>0</v>
      </c>
      <c r="I153" s="9">
        <v>0</v>
      </c>
      <c r="J153" s="8">
        <v>3</v>
      </c>
      <c r="K153" s="9">
        <v>3600</v>
      </c>
      <c r="L153" s="8">
        <v>0</v>
      </c>
      <c r="M153" s="8">
        <v>0</v>
      </c>
    </row>
    <row r="154" spans="1:13" x14ac:dyDescent="0.25">
      <c r="A154" s="8" t="s">
        <v>724</v>
      </c>
      <c r="B154" s="8" t="s">
        <v>95</v>
      </c>
      <c r="C154" s="8">
        <v>4</v>
      </c>
      <c r="D154" s="9">
        <v>1200</v>
      </c>
      <c r="E154" s="9">
        <v>4800</v>
      </c>
      <c r="F154" s="8">
        <v>0</v>
      </c>
      <c r="G154" s="9">
        <v>0</v>
      </c>
      <c r="H154" s="8">
        <v>0</v>
      </c>
      <c r="I154" s="9">
        <v>0</v>
      </c>
      <c r="J154" s="8">
        <v>4</v>
      </c>
      <c r="K154" s="9">
        <v>4800</v>
      </c>
      <c r="L154" s="8">
        <v>0</v>
      </c>
      <c r="M154" s="8">
        <v>0</v>
      </c>
    </row>
    <row r="155" spans="1:13" x14ac:dyDescent="0.25">
      <c r="A155" s="8" t="s">
        <v>725</v>
      </c>
      <c r="B155" s="8" t="s">
        <v>95</v>
      </c>
      <c r="C155" s="8">
        <v>3</v>
      </c>
      <c r="D155" s="9">
        <v>1200</v>
      </c>
      <c r="E155" s="9">
        <v>3600</v>
      </c>
      <c r="F155" s="8">
        <v>0</v>
      </c>
      <c r="G155" s="9">
        <v>0</v>
      </c>
      <c r="H155" s="8">
        <v>0</v>
      </c>
      <c r="I155" s="9">
        <v>0</v>
      </c>
      <c r="J155" s="8">
        <v>3</v>
      </c>
      <c r="K155" s="9">
        <v>3600</v>
      </c>
      <c r="L155" s="8">
        <v>0</v>
      </c>
      <c r="M155" s="8">
        <v>0</v>
      </c>
    </row>
    <row r="156" spans="1:13" x14ac:dyDescent="0.25">
      <c r="A156" s="8" t="s">
        <v>726</v>
      </c>
      <c r="B156" s="8" t="s">
        <v>95</v>
      </c>
      <c r="C156" s="8">
        <v>3</v>
      </c>
      <c r="D156" s="9">
        <v>1200</v>
      </c>
      <c r="E156" s="9">
        <v>3600</v>
      </c>
      <c r="F156" s="8">
        <v>0</v>
      </c>
      <c r="G156" s="9">
        <v>0</v>
      </c>
      <c r="H156" s="8">
        <v>0</v>
      </c>
      <c r="I156" s="9">
        <v>0</v>
      </c>
      <c r="J156" s="8">
        <v>3</v>
      </c>
      <c r="K156" s="9">
        <v>3600</v>
      </c>
      <c r="L156" s="8">
        <v>0</v>
      </c>
      <c r="M156" s="8">
        <v>0</v>
      </c>
    </row>
    <row r="157" spans="1:13" x14ac:dyDescent="0.25">
      <c r="A157" s="8" t="s">
        <v>727</v>
      </c>
      <c r="B157" s="8" t="s">
        <v>95</v>
      </c>
      <c r="C157" s="8">
        <v>3</v>
      </c>
      <c r="D157" s="9">
        <v>1200</v>
      </c>
      <c r="E157" s="9">
        <v>3600</v>
      </c>
      <c r="F157" s="8">
        <v>0</v>
      </c>
      <c r="G157" s="9">
        <v>0</v>
      </c>
      <c r="H157" s="8">
        <v>0</v>
      </c>
      <c r="I157" s="9">
        <v>0</v>
      </c>
      <c r="J157" s="8">
        <v>3</v>
      </c>
      <c r="K157" s="9">
        <v>3600</v>
      </c>
      <c r="L157" s="8">
        <v>0</v>
      </c>
      <c r="M157" s="8">
        <v>0</v>
      </c>
    </row>
    <row r="158" spans="1:13" x14ac:dyDescent="0.25">
      <c r="A158" s="8" t="s">
        <v>728</v>
      </c>
      <c r="B158" s="8" t="s">
        <v>45</v>
      </c>
      <c r="C158" s="8">
        <v>1</v>
      </c>
      <c r="D158" s="9">
        <v>4300</v>
      </c>
      <c r="E158" s="9">
        <v>4300</v>
      </c>
      <c r="F158" s="8">
        <v>0</v>
      </c>
      <c r="G158" s="9">
        <v>0</v>
      </c>
      <c r="H158" s="8">
        <v>0</v>
      </c>
      <c r="I158" s="9">
        <v>0</v>
      </c>
      <c r="J158" s="8">
        <v>1</v>
      </c>
      <c r="K158" s="9">
        <v>4300</v>
      </c>
      <c r="L158" s="8">
        <v>0</v>
      </c>
      <c r="M158" s="8">
        <v>0</v>
      </c>
    </row>
    <row r="159" spans="1:13" x14ac:dyDescent="0.25">
      <c r="A159" s="8" t="s">
        <v>349</v>
      </c>
      <c r="B159" s="8" t="s">
        <v>87</v>
      </c>
      <c r="C159" s="8">
        <v>2</v>
      </c>
      <c r="D159" s="9">
        <v>6500</v>
      </c>
      <c r="E159" s="9">
        <v>13000</v>
      </c>
      <c r="F159" s="8">
        <v>2</v>
      </c>
      <c r="G159" s="9">
        <v>13000</v>
      </c>
      <c r="H159" s="8">
        <v>0</v>
      </c>
      <c r="I159" s="9">
        <v>0</v>
      </c>
      <c r="J159" s="8">
        <v>0</v>
      </c>
      <c r="K159" s="8">
        <v>0</v>
      </c>
      <c r="L159" s="8">
        <v>0</v>
      </c>
      <c r="M159" s="8">
        <v>0</v>
      </c>
    </row>
    <row r="160" spans="1:13" x14ac:dyDescent="0.25">
      <c r="A160" s="6" t="s">
        <v>729</v>
      </c>
      <c r="B160" s="8" t="s">
        <v>87</v>
      </c>
      <c r="C160" s="8">
        <v>12</v>
      </c>
      <c r="D160" s="9">
        <v>555</v>
      </c>
      <c r="E160" s="9">
        <v>6660</v>
      </c>
      <c r="F160" s="8">
        <v>0</v>
      </c>
      <c r="G160" s="9">
        <v>0</v>
      </c>
      <c r="H160" s="8">
        <v>0</v>
      </c>
      <c r="I160" s="9">
        <v>0</v>
      </c>
      <c r="J160" s="8">
        <v>12</v>
      </c>
      <c r="K160" s="9">
        <v>6660</v>
      </c>
      <c r="L160" s="8">
        <v>0</v>
      </c>
      <c r="M160" s="8">
        <v>0</v>
      </c>
    </row>
    <row r="161" spans="1:13" x14ac:dyDescent="0.25">
      <c r="A161" s="6" t="s">
        <v>730</v>
      </c>
      <c r="B161" s="8" t="s">
        <v>87</v>
      </c>
      <c r="C161" s="8">
        <v>2</v>
      </c>
      <c r="D161" s="9">
        <v>3000</v>
      </c>
      <c r="E161" s="9">
        <v>6000</v>
      </c>
      <c r="F161" s="8">
        <v>0</v>
      </c>
      <c r="G161" s="9">
        <v>0</v>
      </c>
      <c r="H161" s="8">
        <v>0</v>
      </c>
      <c r="I161" s="9">
        <v>0</v>
      </c>
      <c r="J161" s="8">
        <v>2</v>
      </c>
      <c r="K161" s="9">
        <v>6000</v>
      </c>
      <c r="L161" s="8">
        <v>0</v>
      </c>
      <c r="M161" s="8">
        <v>0</v>
      </c>
    </row>
    <row r="162" spans="1:13" x14ac:dyDescent="0.25">
      <c r="A162" s="6" t="s">
        <v>731</v>
      </c>
      <c r="B162" s="8" t="s">
        <v>45</v>
      </c>
      <c r="C162" s="8">
        <v>41</v>
      </c>
      <c r="D162" s="9">
        <v>450</v>
      </c>
      <c r="E162" s="9">
        <v>18450</v>
      </c>
      <c r="F162" s="8">
        <v>37</v>
      </c>
      <c r="G162" s="9">
        <v>16650</v>
      </c>
      <c r="H162" s="8">
        <v>4</v>
      </c>
      <c r="I162" s="9">
        <v>1800</v>
      </c>
      <c r="J162" s="8">
        <v>0</v>
      </c>
      <c r="K162" s="8">
        <v>0</v>
      </c>
      <c r="L162" s="8">
        <v>0</v>
      </c>
      <c r="M162" s="8">
        <v>0</v>
      </c>
    </row>
    <row r="163" spans="1:13" x14ac:dyDescent="0.25">
      <c r="A163" s="6" t="s">
        <v>732</v>
      </c>
      <c r="B163" s="8" t="s">
        <v>87</v>
      </c>
      <c r="C163" s="8">
        <v>2</v>
      </c>
      <c r="D163" s="9">
        <v>12000</v>
      </c>
      <c r="E163" s="9">
        <v>24000</v>
      </c>
      <c r="F163" s="8">
        <v>0</v>
      </c>
      <c r="G163" s="9">
        <v>0</v>
      </c>
      <c r="H163" s="8">
        <v>0</v>
      </c>
      <c r="I163" s="9">
        <v>0</v>
      </c>
      <c r="J163" s="8">
        <v>2</v>
      </c>
      <c r="K163" s="9">
        <v>24000</v>
      </c>
      <c r="L163" s="8">
        <v>0</v>
      </c>
      <c r="M163" s="8">
        <v>0</v>
      </c>
    </row>
    <row r="164" spans="1:13" x14ac:dyDescent="0.25">
      <c r="A164" s="6" t="s">
        <v>733</v>
      </c>
      <c r="B164" s="8" t="s">
        <v>87</v>
      </c>
      <c r="C164" s="8">
        <v>2</v>
      </c>
      <c r="D164" s="9">
        <v>972</v>
      </c>
      <c r="E164" s="9">
        <v>1944</v>
      </c>
      <c r="F164" s="8">
        <v>0</v>
      </c>
      <c r="G164" s="9">
        <v>0</v>
      </c>
      <c r="H164" s="8">
        <v>0</v>
      </c>
      <c r="I164" s="9">
        <v>0</v>
      </c>
      <c r="J164" s="8">
        <v>2</v>
      </c>
      <c r="K164" s="9">
        <v>1944</v>
      </c>
      <c r="L164" s="8">
        <v>0</v>
      </c>
      <c r="M164" s="8">
        <v>0</v>
      </c>
    </row>
    <row r="165" spans="1:13" x14ac:dyDescent="0.25">
      <c r="A165" s="8" t="s">
        <v>350</v>
      </c>
      <c r="B165" s="8" t="s">
        <v>95</v>
      </c>
      <c r="C165" s="8">
        <v>10</v>
      </c>
      <c r="D165" s="9">
        <v>237.5</v>
      </c>
      <c r="E165" s="9">
        <v>2375</v>
      </c>
      <c r="F165" s="8">
        <v>10</v>
      </c>
      <c r="G165" s="9">
        <v>2375</v>
      </c>
      <c r="H165" s="8">
        <v>0</v>
      </c>
      <c r="I165" s="9">
        <v>0</v>
      </c>
      <c r="J165" s="8">
        <v>0</v>
      </c>
      <c r="K165" s="8">
        <v>0</v>
      </c>
      <c r="L165" s="8">
        <v>0</v>
      </c>
      <c r="M165" s="8">
        <v>0</v>
      </c>
    </row>
    <row r="166" spans="1:13" x14ac:dyDescent="0.25">
      <c r="A166" s="6" t="s">
        <v>734</v>
      </c>
      <c r="B166" s="8" t="s">
        <v>87</v>
      </c>
      <c r="C166" s="8">
        <v>20</v>
      </c>
      <c r="D166" s="9">
        <v>3500</v>
      </c>
      <c r="E166" s="9">
        <v>70000</v>
      </c>
      <c r="F166" s="8">
        <v>0</v>
      </c>
      <c r="G166" s="9">
        <v>0</v>
      </c>
      <c r="H166" s="8">
        <v>0</v>
      </c>
      <c r="I166" s="9">
        <v>0</v>
      </c>
      <c r="J166" s="8">
        <v>20</v>
      </c>
      <c r="K166" s="9">
        <v>70000</v>
      </c>
      <c r="L166" s="8">
        <v>0</v>
      </c>
      <c r="M166" s="8">
        <v>0</v>
      </c>
    </row>
    <row r="167" spans="1:13" x14ac:dyDescent="0.25">
      <c r="A167" s="8" t="s">
        <v>351</v>
      </c>
      <c r="B167" s="8" t="s">
        <v>45</v>
      </c>
      <c r="C167" s="8">
        <v>66</v>
      </c>
      <c r="D167" s="9">
        <v>245</v>
      </c>
      <c r="E167" s="9">
        <v>16170</v>
      </c>
      <c r="F167" s="8">
        <v>60</v>
      </c>
      <c r="G167" s="9">
        <v>14700</v>
      </c>
      <c r="H167" s="8">
        <v>0</v>
      </c>
      <c r="I167" s="9">
        <v>0</v>
      </c>
      <c r="J167" s="8">
        <v>6</v>
      </c>
      <c r="K167" s="9">
        <v>1470</v>
      </c>
      <c r="L167" s="8">
        <v>0</v>
      </c>
      <c r="M167" s="8">
        <v>0</v>
      </c>
    </row>
    <row r="168" spans="1:13" x14ac:dyDescent="0.25">
      <c r="A168" s="8" t="s">
        <v>352</v>
      </c>
      <c r="B168" s="8" t="s">
        <v>45</v>
      </c>
      <c r="C168" s="8">
        <v>21</v>
      </c>
      <c r="D168" s="9">
        <v>395</v>
      </c>
      <c r="E168" s="9">
        <v>8295</v>
      </c>
      <c r="F168" s="8">
        <v>21</v>
      </c>
      <c r="G168" s="9">
        <v>8295</v>
      </c>
      <c r="H168" s="8">
        <v>0</v>
      </c>
      <c r="I168" s="9">
        <v>0</v>
      </c>
      <c r="J168" s="8">
        <v>0</v>
      </c>
      <c r="K168" s="8">
        <v>0</v>
      </c>
      <c r="L168" s="8">
        <v>0</v>
      </c>
      <c r="M168" s="8">
        <v>0</v>
      </c>
    </row>
    <row r="169" spans="1:13" x14ac:dyDescent="0.25">
      <c r="A169" s="8" t="s">
        <v>735</v>
      </c>
      <c r="B169" s="8" t="s">
        <v>50</v>
      </c>
      <c r="C169" s="8">
        <v>30</v>
      </c>
      <c r="D169" s="9">
        <v>280</v>
      </c>
      <c r="E169" s="9">
        <v>8400</v>
      </c>
      <c r="F169" s="8">
        <v>23</v>
      </c>
      <c r="G169" s="9">
        <v>6440</v>
      </c>
      <c r="H169" s="8">
        <v>0</v>
      </c>
      <c r="I169" s="9">
        <v>0</v>
      </c>
      <c r="J169" s="8">
        <v>7</v>
      </c>
      <c r="K169" s="9">
        <v>1960</v>
      </c>
      <c r="L169" s="8">
        <v>0</v>
      </c>
      <c r="M169" s="8">
        <v>0</v>
      </c>
    </row>
    <row r="170" spans="1:13" x14ac:dyDescent="0.25">
      <c r="A170" s="8" t="s">
        <v>353</v>
      </c>
      <c r="B170" s="8" t="s">
        <v>86</v>
      </c>
      <c r="C170" s="8">
        <v>1</v>
      </c>
      <c r="D170" s="9">
        <v>4750</v>
      </c>
      <c r="E170" s="9">
        <v>4750</v>
      </c>
      <c r="F170" s="8">
        <v>1</v>
      </c>
      <c r="G170" s="9">
        <v>4750</v>
      </c>
      <c r="H170" s="8">
        <v>0</v>
      </c>
      <c r="I170" s="9">
        <v>0</v>
      </c>
      <c r="J170" s="8">
        <v>0</v>
      </c>
      <c r="K170" s="8">
        <v>0</v>
      </c>
      <c r="L170" s="8">
        <v>0</v>
      </c>
      <c r="M170" s="8">
        <v>0</v>
      </c>
    </row>
    <row r="171" spans="1:13" x14ac:dyDescent="0.25">
      <c r="A171" s="8" t="s">
        <v>354</v>
      </c>
      <c r="B171" s="8" t="s">
        <v>287</v>
      </c>
      <c r="C171" s="8">
        <v>1</v>
      </c>
      <c r="D171" s="9">
        <v>600</v>
      </c>
      <c r="E171" s="9">
        <v>600</v>
      </c>
      <c r="F171" s="8">
        <v>1</v>
      </c>
      <c r="G171" s="9">
        <v>600</v>
      </c>
      <c r="H171" s="8">
        <v>0</v>
      </c>
      <c r="I171" s="9">
        <v>0</v>
      </c>
      <c r="J171" s="8">
        <v>0</v>
      </c>
      <c r="K171" s="8">
        <v>0</v>
      </c>
      <c r="L171" s="8">
        <v>0</v>
      </c>
      <c r="M171" s="8">
        <v>0</v>
      </c>
    </row>
    <row r="172" spans="1:13" x14ac:dyDescent="0.25">
      <c r="A172" s="8" t="s">
        <v>355</v>
      </c>
      <c r="B172" s="8" t="s">
        <v>45</v>
      </c>
      <c r="C172" s="8">
        <v>25</v>
      </c>
      <c r="D172" s="9">
        <v>1450</v>
      </c>
      <c r="E172" s="9">
        <v>36250</v>
      </c>
      <c r="F172" s="8">
        <v>25</v>
      </c>
      <c r="G172" s="9">
        <v>36250</v>
      </c>
      <c r="H172" s="8">
        <v>0</v>
      </c>
      <c r="I172" s="9">
        <v>0</v>
      </c>
      <c r="J172" s="8">
        <v>0</v>
      </c>
      <c r="K172" s="8">
        <v>0</v>
      </c>
      <c r="L172" s="8">
        <v>0</v>
      </c>
      <c r="M172" s="8">
        <v>0</v>
      </c>
    </row>
    <row r="173" spans="1:13" x14ac:dyDescent="0.25">
      <c r="A173" s="8" t="s">
        <v>356</v>
      </c>
      <c r="B173" s="8" t="s">
        <v>87</v>
      </c>
      <c r="C173" s="8">
        <v>10</v>
      </c>
      <c r="D173" s="9">
        <v>1500</v>
      </c>
      <c r="E173" s="9">
        <v>15000</v>
      </c>
      <c r="F173" s="8">
        <v>10</v>
      </c>
      <c r="G173" s="9">
        <v>15000</v>
      </c>
      <c r="H173" s="8">
        <v>0</v>
      </c>
      <c r="I173" s="9">
        <v>0</v>
      </c>
      <c r="J173" s="8">
        <v>0</v>
      </c>
      <c r="K173" s="8">
        <v>0</v>
      </c>
      <c r="L173" s="8">
        <v>0</v>
      </c>
      <c r="M173" s="8">
        <v>0</v>
      </c>
    </row>
    <row r="174" spans="1:13" x14ac:dyDescent="0.25">
      <c r="A174" s="8" t="s">
        <v>736</v>
      </c>
      <c r="B174" s="8" t="s">
        <v>45</v>
      </c>
      <c r="C174" s="8">
        <v>10</v>
      </c>
      <c r="D174" s="9">
        <v>400</v>
      </c>
      <c r="E174" s="9">
        <v>4000</v>
      </c>
      <c r="F174" s="8">
        <v>10</v>
      </c>
      <c r="G174" s="9">
        <v>4000</v>
      </c>
      <c r="H174" s="8">
        <v>0</v>
      </c>
      <c r="I174" s="9">
        <v>0</v>
      </c>
      <c r="J174" s="8">
        <v>0</v>
      </c>
      <c r="K174" s="8">
        <v>0</v>
      </c>
      <c r="L174" s="8">
        <v>0</v>
      </c>
      <c r="M174" s="8">
        <v>0</v>
      </c>
    </row>
    <row r="175" spans="1:13" x14ac:dyDescent="0.25">
      <c r="A175" s="8" t="s">
        <v>737</v>
      </c>
      <c r="B175" s="8" t="s">
        <v>45</v>
      </c>
      <c r="C175" s="8">
        <v>18</v>
      </c>
      <c r="D175" s="9">
        <v>410</v>
      </c>
      <c r="E175" s="9">
        <v>7380</v>
      </c>
      <c r="F175" s="8">
        <v>16</v>
      </c>
      <c r="G175" s="9">
        <v>6560</v>
      </c>
      <c r="H175" s="8">
        <v>0</v>
      </c>
      <c r="I175" s="9">
        <v>0</v>
      </c>
      <c r="J175" s="8">
        <v>2</v>
      </c>
      <c r="K175" s="8">
        <v>820</v>
      </c>
      <c r="L175" s="8">
        <v>0</v>
      </c>
      <c r="M175" s="8">
        <v>0</v>
      </c>
    </row>
    <row r="176" spans="1:13" x14ac:dyDescent="0.25">
      <c r="A176" s="8" t="s">
        <v>357</v>
      </c>
      <c r="B176" s="8" t="s">
        <v>87</v>
      </c>
      <c r="C176" s="8">
        <v>1</v>
      </c>
      <c r="D176" s="9">
        <v>7000</v>
      </c>
      <c r="E176" s="9">
        <v>7000</v>
      </c>
      <c r="F176" s="8">
        <v>1</v>
      </c>
      <c r="G176" s="9">
        <v>7000</v>
      </c>
      <c r="H176" s="8">
        <v>0</v>
      </c>
      <c r="I176" s="9">
        <v>0</v>
      </c>
      <c r="J176" s="8">
        <v>0</v>
      </c>
      <c r="K176" s="8">
        <v>0</v>
      </c>
      <c r="L176" s="8">
        <v>0</v>
      </c>
      <c r="M176" s="8">
        <v>0</v>
      </c>
    </row>
    <row r="177" spans="1:13" x14ac:dyDescent="0.25">
      <c r="A177" s="8" t="s">
        <v>358</v>
      </c>
      <c r="B177" s="8" t="s">
        <v>50</v>
      </c>
      <c r="C177" s="8">
        <v>2</v>
      </c>
      <c r="D177" s="9">
        <v>450</v>
      </c>
      <c r="E177" s="9">
        <v>900</v>
      </c>
      <c r="F177" s="8">
        <v>2</v>
      </c>
      <c r="G177" s="9">
        <v>900</v>
      </c>
      <c r="H177" s="8">
        <v>0</v>
      </c>
      <c r="I177" s="9">
        <v>0</v>
      </c>
      <c r="J177" s="8">
        <v>0</v>
      </c>
      <c r="K177" s="8">
        <v>0</v>
      </c>
      <c r="L177" s="8">
        <v>0</v>
      </c>
      <c r="M177" s="8">
        <v>0</v>
      </c>
    </row>
    <row r="178" spans="1:13" x14ac:dyDescent="0.25">
      <c r="A178" s="8" t="s">
        <v>738</v>
      </c>
      <c r="B178" s="8" t="s">
        <v>120</v>
      </c>
      <c r="C178" s="8">
        <v>24</v>
      </c>
      <c r="D178" s="9">
        <v>420</v>
      </c>
      <c r="E178" s="9">
        <v>10080</v>
      </c>
      <c r="F178" s="8">
        <v>20</v>
      </c>
      <c r="G178" s="9">
        <v>8400</v>
      </c>
      <c r="H178" s="8">
        <v>4</v>
      </c>
      <c r="I178" s="9">
        <v>1680</v>
      </c>
      <c r="J178" s="8">
        <v>0</v>
      </c>
      <c r="K178" s="8">
        <v>0</v>
      </c>
      <c r="L178" s="8">
        <v>0</v>
      </c>
      <c r="M178" s="8">
        <v>0</v>
      </c>
    </row>
    <row r="179" spans="1:13" x14ac:dyDescent="0.25">
      <c r="A179" s="6" t="s">
        <v>739</v>
      </c>
      <c r="B179" s="8" t="s">
        <v>87</v>
      </c>
      <c r="C179" s="8">
        <v>1</v>
      </c>
      <c r="D179" s="9">
        <v>11658</v>
      </c>
      <c r="E179" s="9">
        <v>11658</v>
      </c>
      <c r="F179" s="8">
        <v>0</v>
      </c>
      <c r="G179" s="9">
        <v>0</v>
      </c>
      <c r="H179" s="8">
        <v>0</v>
      </c>
      <c r="I179" s="9">
        <v>0</v>
      </c>
      <c r="J179" s="8">
        <v>1</v>
      </c>
      <c r="K179" s="9">
        <v>11658</v>
      </c>
      <c r="L179" s="8">
        <v>0</v>
      </c>
      <c r="M179" s="8">
        <v>0</v>
      </c>
    </row>
    <row r="180" spans="1:13" x14ac:dyDescent="0.25">
      <c r="A180" s="8" t="s">
        <v>359</v>
      </c>
      <c r="B180" s="8" t="s">
        <v>45</v>
      </c>
      <c r="C180" s="8">
        <v>200</v>
      </c>
      <c r="D180" s="9">
        <v>65</v>
      </c>
      <c r="E180" s="9">
        <v>13000</v>
      </c>
      <c r="F180" s="8">
        <v>200</v>
      </c>
      <c r="G180" s="9">
        <v>13000</v>
      </c>
      <c r="H180" s="8">
        <v>0</v>
      </c>
      <c r="I180" s="9">
        <v>0</v>
      </c>
      <c r="J180" s="8">
        <v>0</v>
      </c>
      <c r="K180" s="8">
        <v>0</v>
      </c>
      <c r="L180" s="8">
        <v>0</v>
      </c>
      <c r="M180" s="8">
        <v>0</v>
      </c>
    </row>
    <row r="181" spans="1:13" x14ac:dyDescent="0.25">
      <c r="A181" s="6" t="s">
        <v>740</v>
      </c>
      <c r="B181" s="8" t="s">
        <v>45</v>
      </c>
      <c r="C181" s="8">
        <v>14</v>
      </c>
      <c r="D181" s="9">
        <v>90</v>
      </c>
      <c r="E181" s="9">
        <v>1260</v>
      </c>
      <c r="F181" s="8">
        <v>0</v>
      </c>
      <c r="G181" s="9">
        <v>0</v>
      </c>
      <c r="H181" s="8">
        <v>0</v>
      </c>
      <c r="I181" s="9">
        <v>0</v>
      </c>
      <c r="J181" s="8">
        <v>14</v>
      </c>
      <c r="K181" s="9">
        <v>1260</v>
      </c>
      <c r="L181" s="8">
        <v>0</v>
      </c>
      <c r="M181" s="8">
        <v>0</v>
      </c>
    </row>
    <row r="182" spans="1:13" x14ac:dyDescent="0.25">
      <c r="A182" s="8" t="s">
        <v>360</v>
      </c>
      <c r="B182" s="8" t="s">
        <v>95</v>
      </c>
      <c r="C182" s="8">
        <v>28</v>
      </c>
      <c r="D182" s="9">
        <v>573</v>
      </c>
      <c r="E182" s="9">
        <v>16044</v>
      </c>
      <c r="F182" s="8">
        <v>28</v>
      </c>
      <c r="G182" s="9">
        <v>16044</v>
      </c>
      <c r="H182" s="8">
        <v>0</v>
      </c>
      <c r="I182" s="9">
        <v>0</v>
      </c>
      <c r="J182" s="8">
        <v>0</v>
      </c>
      <c r="K182" s="8">
        <v>0</v>
      </c>
      <c r="L182" s="8">
        <v>0</v>
      </c>
      <c r="M182" s="8">
        <v>0</v>
      </c>
    </row>
    <row r="183" spans="1:13" x14ac:dyDescent="0.25">
      <c r="A183" s="6" t="s">
        <v>741</v>
      </c>
      <c r="B183" s="8" t="s">
        <v>87</v>
      </c>
      <c r="C183" s="8">
        <v>6</v>
      </c>
      <c r="D183" s="9">
        <v>900</v>
      </c>
      <c r="E183" s="9">
        <v>5400</v>
      </c>
      <c r="F183" s="8">
        <v>0</v>
      </c>
      <c r="G183" s="9">
        <v>0</v>
      </c>
      <c r="H183" s="8">
        <v>0</v>
      </c>
      <c r="I183" s="9">
        <v>0</v>
      </c>
      <c r="J183" s="8">
        <v>6</v>
      </c>
      <c r="K183" s="9">
        <v>5400</v>
      </c>
      <c r="L183" s="8">
        <v>0</v>
      </c>
      <c r="M183" s="8">
        <v>0</v>
      </c>
    </row>
    <row r="184" spans="1:13" x14ac:dyDescent="0.25">
      <c r="A184" s="8" t="s">
        <v>361</v>
      </c>
      <c r="B184" s="8" t="s">
        <v>45</v>
      </c>
      <c r="C184" s="8">
        <v>1</v>
      </c>
      <c r="D184" s="9">
        <v>98</v>
      </c>
      <c r="E184" s="9">
        <v>98</v>
      </c>
      <c r="F184" s="8">
        <v>1</v>
      </c>
      <c r="G184" s="9">
        <v>98</v>
      </c>
      <c r="H184" s="8">
        <v>0</v>
      </c>
      <c r="I184" s="9">
        <v>0</v>
      </c>
      <c r="J184" s="8">
        <v>0</v>
      </c>
      <c r="K184" s="8">
        <v>0</v>
      </c>
      <c r="L184" s="8">
        <v>0</v>
      </c>
      <c r="M184" s="8">
        <v>0</v>
      </c>
    </row>
    <row r="185" spans="1:13" x14ac:dyDescent="0.25">
      <c r="A185" s="6" t="s">
        <v>362</v>
      </c>
      <c r="B185" s="8" t="s">
        <v>45</v>
      </c>
      <c r="C185" s="8">
        <v>5</v>
      </c>
      <c r="D185" s="9">
        <v>87</v>
      </c>
      <c r="E185" s="9">
        <v>435</v>
      </c>
      <c r="F185" s="8">
        <v>5</v>
      </c>
      <c r="G185" s="9">
        <v>435</v>
      </c>
      <c r="H185" s="8">
        <v>0</v>
      </c>
      <c r="I185" s="9">
        <v>0</v>
      </c>
      <c r="J185" s="8">
        <v>0</v>
      </c>
      <c r="K185" s="8">
        <v>0</v>
      </c>
      <c r="L185" s="8">
        <v>0</v>
      </c>
      <c r="M185" s="8">
        <v>0</v>
      </c>
    </row>
    <row r="186" spans="1:13" x14ac:dyDescent="0.25">
      <c r="A186" s="8" t="s">
        <v>363</v>
      </c>
      <c r="B186" s="8" t="s">
        <v>45</v>
      </c>
      <c r="C186" s="8">
        <v>5</v>
      </c>
      <c r="D186" s="9">
        <v>120</v>
      </c>
      <c r="E186" s="9">
        <v>600</v>
      </c>
      <c r="F186" s="8">
        <v>5</v>
      </c>
      <c r="G186" s="9">
        <v>600</v>
      </c>
      <c r="H186" s="8">
        <v>0</v>
      </c>
      <c r="I186" s="9">
        <v>0</v>
      </c>
      <c r="J186" s="8">
        <v>0</v>
      </c>
      <c r="K186" s="8">
        <v>0</v>
      </c>
      <c r="L186" s="8">
        <v>0</v>
      </c>
      <c r="M186" s="8">
        <v>0</v>
      </c>
    </row>
    <row r="187" spans="1:13" x14ac:dyDescent="0.25">
      <c r="A187" s="8" t="s">
        <v>364</v>
      </c>
      <c r="B187" s="8" t="s">
        <v>45</v>
      </c>
      <c r="C187" s="8">
        <v>10</v>
      </c>
      <c r="D187" s="9">
        <v>105</v>
      </c>
      <c r="E187" s="9">
        <v>1050</v>
      </c>
      <c r="F187" s="8">
        <v>10</v>
      </c>
      <c r="G187" s="9">
        <v>1050</v>
      </c>
      <c r="H187" s="8">
        <v>0</v>
      </c>
      <c r="I187" s="9">
        <v>0</v>
      </c>
      <c r="J187" s="8">
        <v>0</v>
      </c>
      <c r="K187" s="8">
        <v>0</v>
      </c>
      <c r="L187" s="8">
        <v>0</v>
      </c>
      <c r="M187" s="8">
        <v>0</v>
      </c>
    </row>
    <row r="188" spans="1:13" x14ac:dyDescent="0.25">
      <c r="A188" s="8" t="s">
        <v>365</v>
      </c>
      <c r="B188" s="8" t="s">
        <v>45</v>
      </c>
      <c r="C188" s="8">
        <v>5</v>
      </c>
      <c r="D188" s="9">
        <v>50</v>
      </c>
      <c r="E188" s="9">
        <v>250</v>
      </c>
      <c r="F188" s="8">
        <v>5</v>
      </c>
      <c r="G188" s="9">
        <v>250</v>
      </c>
      <c r="H188" s="8">
        <v>0</v>
      </c>
      <c r="I188" s="9">
        <v>0</v>
      </c>
      <c r="J188" s="8">
        <v>0</v>
      </c>
      <c r="K188" s="8">
        <v>0</v>
      </c>
      <c r="L188" s="8">
        <v>0</v>
      </c>
      <c r="M188" s="8">
        <v>0</v>
      </c>
    </row>
    <row r="189" spans="1:13" x14ac:dyDescent="0.25">
      <c r="A189" s="8" t="s">
        <v>366</v>
      </c>
      <c r="B189" s="8" t="s">
        <v>45</v>
      </c>
      <c r="C189" s="8">
        <v>5</v>
      </c>
      <c r="D189" s="9">
        <v>56.25</v>
      </c>
      <c r="E189" s="9">
        <v>281.25</v>
      </c>
      <c r="F189" s="8">
        <v>5</v>
      </c>
      <c r="G189" s="9">
        <v>281.25</v>
      </c>
      <c r="H189" s="8">
        <v>0</v>
      </c>
      <c r="I189" s="9">
        <v>0</v>
      </c>
      <c r="J189" s="8">
        <v>0</v>
      </c>
      <c r="K189" s="8">
        <v>0</v>
      </c>
      <c r="L189" s="8">
        <v>0</v>
      </c>
      <c r="M189" s="8">
        <v>0</v>
      </c>
    </row>
    <row r="190" spans="1:13" x14ac:dyDescent="0.25">
      <c r="A190" s="8" t="s">
        <v>367</v>
      </c>
      <c r="B190" s="8" t="s">
        <v>45</v>
      </c>
      <c r="C190" s="8">
        <v>10</v>
      </c>
      <c r="D190" s="9">
        <v>118.75</v>
      </c>
      <c r="E190" s="9">
        <v>1187.5</v>
      </c>
      <c r="F190" s="8">
        <v>10</v>
      </c>
      <c r="G190" s="9">
        <v>1187.5</v>
      </c>
      <c r="H190" s="8">
        <v>0</v>
      </c>
      <c r="I190" s="9">
        <v>0</v>
      </c>
      <c r="J190" s="8">
        <v>0</v>
      </c>
      <c r="K190" s="8">
        <v>0</v>
      </c>
      <c r="L190" s="8">
        <v>0</v>
      </c>
      <c r="M190" s="8">
        <v>0</v>
      </c>
    </row>
    <row r="191" spans="1:13" x14ac:dyDescent="0.25">
      <c r="A191" s="8" t="s">
        <v>368</v>
      </c>
      <c r="B191" s="8" t="s">
        <v>273</v>
      </c>
      <c r="C191" s="8">
        <v>30</v>
      </c>
      <c r="D191" s="9">
        <v>165</v>
      </c>
      <c r="E191" s="9">
        <v>4950</v>
      </c>
      <c r="F191" s="8">
        <v>30</v>
      </c>
      <c r="G191" s="9">
        <v>4950</v>
      </c>
      <c r="H191" s="8">
        <v>0</v>
      </c>
      <c r="I191" s="9">
        <v>0</v>
      </c>
      <c r="J191" s="8">
        <v>0</v>
      </c>
      <c r="K191" s="8">
        <v>0</v>
      </c>
      <c r="L191" s="8">
        <v>0</v>
      </c>
      <c r="M191" s="8">
        <v>0</v>
      </c>
    </row>
    <row r="192" spans="1:13" x14ac:dyDescent="0.25">
      <c r="A192" s="6" t="s">
        <v>742</v>
      </c>
      <c r="B192" s="8" t="s">
        <v>87</v>
      </c>
      <c r="C192" s="8">
        <v>12</v>
      </c>
      <c r="D192" s="9">
        <v>300</v>
      </c>
      <c r="E192" s="9">
        <v>3600</v>
      </c>
      <c r="F192" s="8">
        <v>0</v>
      </c>
      <c r="G192" s="9">
        <v>0</v>
      </c>
      <c r="H192" s="8">
        <v>0</v>
      </c>
      <c r="I192" s="9">
        <v>0</v>
      </c>
      <c r="J192" s="8">
        <v>12</v>
      </c>
      <c r="K192" s="9">
        <v>3600</v>
      </c>
      <c r="L192" s="8">
        <v>0</v>
      </c>
      <c r="M192" s="8">
        <v>0</v>
      </c>
    </row>
    <row r="193" spans="1:13" x14ac:dyDescent="0.25">
      <c r="A193" s="8" t="s">
        <v>369</v>
      </c>
      <c r="B193" s="8" t="s">
        <v>50</v>
      </c>
      <c r="C193" s="8">
        <v>2</v>
      </c>
      <c r="D193" s="9">
        <v>1800</v>
      </c>
      <c r="E193" s="9">
        <v>3600</v>
      </c>
      <c r="F193" s="8">
        <v>2</v>
      </c>
      <c r="G193" s="9">
        <v>3600</v>
      </c>
      <c r="H193" s="8">
        <v>0</v>
      </c>
      <c r="I193" s="9">
        <v>0</v>
      </c>
      <c r="J193" s="8">
        <v>0</v>
      </c>
      <c r="K193" s="8">
        <v>0</v>
      </c>
      <c r="L193" s="8">
        <v>0</v>
      </c>
      <c r="M193" s="8">
        <v>0</v>
      </c>
    </row>
    <row r="194" spans="1:13" x14ac:dyDescent="0.25">
      <c r="A194" s="8" t="s">
        <v>370</v>
      </c>
      <c r="B194" s="8" t="s">
        <v>45</v>
      </c>
      <c r="C194" s="8">
        <v>14</v>
      </c>
      <c r="D194" s="9">
        <v>850</v>
      </c>
      <c r="E194" s="9">
        <v>11900</v>
      </c>
      <c r="F194" s="8">
        <v>14</v>
      </c>
      <c r="G194" s="9">
        <v>11900</v>
      </c>
      <c r="H194" s="8">
        <v>0</v>
      </c>
      <c r="I194" s="9">
        <v>0</v>
      </c>
      <c r="J194" s="8">
        <v>0</v>
      </c>
      <c r="K194" s="8">
        <v>0</v>
      </c>
      <c r="L194" s="8">
        <v>0</v>
      </c>
      <c r="M194" s="8">
        <v>0</v>
      </c>
    </row>
    <row r="195" spans="1:13" x14ac:dyDescent="0.25">
      <c r="A195" s="8" t="s">
        <v>371</v>
      </c>
      <c r="B195" s="8" t="s">
        <v>45</v>
      </c>
      <c r="C195" s="8">
        <v>169</v>
      </c>
      <c r="D195" s="9">
        <v>150</v>
      </c>
      <c r="E195" s="9">
        <v>25350</v>
      </c>
      <c r="F195" s="8">
        <v>169</v>
      </c>
      <c r="G195" s="9">
        <v>25350</v>
      </c>
      <c r="H195" s="8">
        <v>0</v>
      </c>
      <c r="I195" s="9">
        <v>0</v>
      </c>
      <c r="J195" s="8">
        <v>0</v>
      </c>
      <c r="K195" s="8">
        <v>0</v>
      </c>
      <c r="L195" s="8">
        <v>0</v>
      </c>
      <c r="M195" s="8">
        <v>0</v>
      </c>
    </row>
    <row r="196" spans="1:13" x14ac:dyDescent="0.25">
      <c r="A196" s="8" t="s">
        <v>743</v>
      </c>
      <c r="B196" s="8" t="s">
        <v>45</v>
      </c>
      <c r="C196" s="8">
        <v>150</v>
      </c>
      <c r="D196" s="9">
        <v>180</v>
      </c>
      <c r="E196" s="9">
        <v>27000</v>
      </c>
      <c r="F196" s="8">
        <v>150</v>
      </c>
      <c r="G196" s="9">
        <v>27000</v>
      </c>
      <c r="H196" s="8">
        <v>0</v>
      </c>
      <c r="I196" s="9">
        <v>0</v>
      </c>
      <c r="J196" s="8">
        <v>0</v>
      </c>
      <c r="K196" s="8">
        <v>0</v>
      </c>
      <c r="L196" s="8">
        <v>0</v>
      </c>
      <c r="M196" s="8">
        <v>0</v>
      </c>
    </row>
    <row r="197" spans="1:13" x14ac:dyDescent="0.25">
      <c r="A197" s="8" t="s">
        <v>372</v>
      </c>
      <c r="B197" s="8" t="s">
        <v>45</v>
      </c>
      <c r="C197" s="8">
        <v>1</v>
      </c>
      <c r="D197" s="9">
        <v>562.5</v>
      </c>
      <c r="E197" s="9">
        <v>562.5</v>
      </c>
      <c r="F197" s="8">
        <v>1</v>
      </c>
      <c r="G197" s="9">
        <v>562.5</v>
      </c>
      <c r="H197" s="8">
        <v>0</v>
      </c>
      <c r="I197" s="9">
        <v>0</v>
      </c>
      <c r="J197" s="8">
        <v>0</v>
      </c>
      <c r="K197" s="8">
        <v>0</v>
      </c>
      <c r="L197" s="8">
        <v>0</v>
      </c>
      <c r="M197" s="8">
        <v>0</v>
      </c>
    </row>
    <row r="198" spans="1:13" x14ac:dyDescent="0.25">
      <c r="A198" s="8" t="s">
        <v>744</v>
      </c>
      <c r="B198" s="8" t="s">
        <v>95</v>
      </c>
      <c r="C198" s="8">
        <v>3</v>
      </c>
      <c r="D198" s="9">
        <v>4500</v>
      </c>
      <c r="E198" s="9">
        <v>13500</v>
      </c>
      <c r="F198" s="8">
        <v>0</v>
      </c>
      <c r="G198" s="9">
        <v>0</v>
      </c>
      <c r="H198" s="8">
        <v>0</v>
      </c>
      <c r="I198" s="9">
        <v>0</v>
      </c>
      <c r="J198" s="8">
        <v>3</v>
      </c>
      <c r="K198" s="9">
        <v>13500</v>
      </c>
      <c r="L198" s="8">
        <v>0</v>
      </c>
      <c r="M198" s="8">
        <v>0</v>
      </c>
    </row>
    <row r="199" spans="1:13" x14ac:dyDescent="0.25">
      <c r="A199" s="8" t="s">
        <v>745</v>
      </c>
      <c r="B199" s="8" t="s">
        <v>95</v>
      </c>
      <c r="C199" s="8">
        <v>6</v>
      </c>
      <c r="D199" s="9">
        <v>1200</v>
      </c>
      <c r="E199" s="9">
        <v>7200</v>
      </c>
      <c r="F199" s="8">
        <v>3</v>
      </c>
      <c r="G199" s="9">
        <v>3600</v>
      </c>
      <c r="H199" s="8">
        <v>0</v>
      </c>
      <c r="I199" s="9">
        <v>0</v>
      </c>
      <c r="J199" s="8">
        <v>3</v>
      </c>
      <c r="K199" s="9">
        <v>3600</v>
      </c>
      <c r="L199" s="8">
        <v>0</v>
      </c>
      <c r="M199" s="8">
        <v>0</v>
      </c>
    </row>
    <row r="200" spans="1:13" x14ac:dyDescent="0.25">
      <c r="A200" s="6" t="s">
        <v>746</v>
      </c>
      <c r="B200" s="8" t="s">
        <v>45</v>
      </c>
      <c r="C200" s="8">
        <v>16</v>
      </c>
      <c r="D200" s="9">
        <v>55</v>
      </c>
      <c r="E200" s="9">
        <v>880</v>
      </c>
      <c r="F200" s="8">
        <v>0</v>
      </c>
      <c r="G200" s="9">
        <v>0</v>
      </c>
      <c r="H200" s="8">
        <v>0</v>
      </c>
      <c r="I200" s="9">
        <v>0</v>
      </c>
      <c r="J200" s="8">
        <v>16</v>
      </c>
      <c r="K200" s="8">
        <v>880</v>
      </c>
      <c r="L200" s="8">
        <v>0</v>
      </c>
      <c r="M200" s="8">
        <v>0</v>
      </c>
    </row>
    <row r="201" spans="1:13" x14ac:dyDescent="0.25">
      <c r="A201" s="6" t="s">
        <v>747</v>
      </c>
      <c r="B201" s="8" t="s">
        <v>50</v>
      </c>
      <c r="C201" s="8">
        <v>3</v>
      </c>
      <c r="D201" s="9">
        <v>45</v>
      </c>
      <c r="E201" s="9">
        <v>135</v>
      </c>
      <c r="F201" s="8">
        <v>0</v>
      </c>
      <c r="G201" s="9">
        <v>0</v>
      </c>
      <c r="H201" s="8">
        <v>0</v>
      </c>
      <c r="I201" s="9">
        <v>0</v>
      </c>
      <c r="J201" s="8">
        <v>3</v>
      </c>
      <c r="K201" s="8">
        <v>135</v>
      </c>
      <c r="L201" s="8">
        <v>0</v>
      </c>
      <c r="M201" s="8">
        <v>0</v>
      </c>
    </row>
    <row r="202" spans="1:13" x14ac:dyDescent="0.25">
      <c r="A202" s="8" t="s">
        <v>373</v>
      </c>
      <c r="B202" s="8" t="s">
        <v>95</v>
      </c>
      <c r="C202" s="8">
        <v>5</v>
      </c>
      <c r="D202" s="9">
        <v>312.5</v>
      </c>
      <c r="E202" s="9">
        <v>1562.5</v>
      </c>
      <c r="F202" s="8">
        <v>5</v>
      </c>
      <c r="G202" s="9">
        <v>1562.5</v>
      </c>
      <c r="H202" s="8">
        <v>0</v>
      </c>
      <c r="I202" s="9">
        <v>0</v>
      </c>
      <c r="J202" s="8">
        <v>0</v>
      </c>
      <c r="K202" s="8">
        <v>0</v>
      </c>
      <c r="L202" s="8">
        <v>0</v>
      </c>
      <c r="M202" s="8">
        <v>0</v>
      </c>
    </row>
    <row r="203" spans="1:13" x14ac:dyDescent="0.25">
      <c r="A203" s="8" t="s">
        <v>748</v>
      </c>
      <c r="B203" s="8" t="s">
        <v>41</v>
      </c>
      <c r="C203" s="8">
        <v>2</v>
      </c>
      <c r="D203" s="9">
        <v>180</v>
      </c>
      <c r="E203" s="9">
        <v>360</v>
      </c>
      <c r="F203" s="8">
        <v>0</v>
      </c>
      <c r="G203" s="9">
        <v>0</v>
      </c>
      <c r="H203" s="8">
        <v>0</v>
      </c>
      <c r="I203" s="9">
        <v>0</v>
      </c>
      <c r="J203" s="8">
        <v>2</v>
      </c>
      <c r="K203" s="8">
        <v>360</v>
      </c>
      <c r="L203" s="8">
        <v>0</v>
      </c>
      <c r="M203" s="8">
        <v>0</v>
      </c>
    </row>
    <row r="204" spans="1:13" x14ac:dyDescent="0.25">
      <c r="A204" s="8" t="s">
        <v>374</v>
      </c>
      <c r="B204" s="8" t="s">
        <v>45</v>
      </c>
      <c r="C204" s="8">
        <v>10</v>
      </c>
      <c r="D204" s="9">
        <v>500</v>
      </c>
      <c r="E204" s="9">
        <v>5000</v>
      </c>
      <c r="F204" s="8">
        <v>10</v>
      </c>
      <c r="G204" s="9">
        <v>5000</v>
      </c>
      <c r="H204" s="8">
        <v>0</v>
      </c>
      <c r="I204" s="9">
        <v>0</v>
      </c>
      <c r="J204" s="8">
        <v>0</v>
      </c>
      <c r="K204" s="8">
        <v>0</v>
      </c>
      <c r="L204" s="8">
        <v>0</v>
      </c>
      <c r="M204" s="8">
        <v>0</v>
      </c>
    </row>
    <row r="205" spans="1:13" x14ac:dyDescent="0.25">
      <c r="A205" s="8" t="s">
        <v>375</v>
      </c>
      <c r="B205" s="8" t="s">
        <v>44</v>
      </c>
      <c r="C205" s="8">
        <v>1</v>
      </c>
      <c r="D205" s="9">
        <v>375</v>
      </c>
      <c r="E205" s="9">
        <v>375</v>
      </c>
      <c r="F205" s="8">
        <v>1</v>
      </c>
      <c r="G205" s="9">
        <v>375</v>
      </c>
      <c r="H205" s="8">
        <v>0</v>
      </c>
      <c r="I205" s="9">
        <v>0</v>
      </c>
      <c r="J205" s="8">
        <v>0</v>
      </c>
      <c r="K205" s="8">
        <v>0</v>
      </c>
      <c r="L205" s="8">
        <v>0</v>
      </c>
      <c r="M205" s="8">
        <v>0</v>
      </c>
    </row>
    <row r="206" spans="1:13" x14ac:dyDescent="0.25">
      <c r="A206" s="8" t="s">
        <v>376</v>
      </c>
      <c r="B206" s="8" t="s">
        <v>44</v>
      </c>
      <c r="C206" s="8">
        <v>20</v>
      </c>
      <c r="D206" s="9">
        <v>18.75</v>
      </c>
      <c r="E206" s="9">
        <v>375</v>
      </c>
      <c r="F206" s="8">
        <v>20</v>
      </c>
      <c r="G206" s="9">
        <v>375</v>
      </c>
      <c r="H206" s="8">
        <v>0</v>
      </c>
      <c r="I206" s="9">
        <v>0</v>
      </c>
      <c r="J206" s="8">
        <v>0</v>
      </c>
      <c r="K206" s="8">
        <v>0</v>
      </c>
      <c r="L206" s="8">
        <v>0</v>
      </c>
      <c r="M206" s="8">
        <v>0</v>
      </c>
    </row>
    <row r="207" spans="1:13" x14ac:dyDescent="0.25">
      <c r="A207" s="8" t="s">
        <v>377</v>
      </c>
      <c r="B207" s="8" t="s">
        <v>44</v>
      </c>
      <c r="C207" s="8">
        <v>20</v>
      </c>
      <c r="D207" s="9">
        <v>18.75</v>
      </c>
      <c r="E207" s="9">
        <v>375</v>
      </c>
      <c r="F207" s="8">
        <v>20</v>
      </c>
      <c r="G207" s="9">
        <v>375</v>
      </c>
      <c r="H207" s="8">
        <v>0</v>
      </c>
      <c r="I207" s="9">
        <v>0</v>
      </c>
      <c r="J207" s="8">
        <v>0</v>
      </c>
      <c r="K207" s="8">
        <v>0</v>
      </c>
      <c r="L207" s="8">
        <v>0</v>
      </c>
      <c r="M207" s="8">
        <v>0</v>
      </c>
    </row>
    <row r="208" spans="1:13" x14ac:dyDescent="0.25">
      <c r="A208" s="8" t="s">
        <v>749</v>
      </c>
      <c r="B208" s="8" t="s">
        <v>45</v>
      </c>
      <c r="C208" s="8">
        <v>2</v>
      </c>
      <c r="D208" s="9">
        <v>30</v>
      </c>
      <c r="E208" s="9">
        <v>60</v>
      </c>
      <c r="F208" s="8">
        <v>0</v>
      </c>
      <c r="G208" s="9">
        <v>0</v>
      </c>
      <c r="H208" s="8">
        <v>0</v>
      </c>
      <c r="I208" s="9">
        <v>0</v>
      </c>
      <c r="J208" s="8">
        <v>2</v>
      </c>
      <c r="K208" s="8">
        <v>60</v>
      </c>
      <c r="L208" s="8">
        <v>0</v>
      </c>
      <c r="M208" s="8">
        <v>0</v>
      </c>
    </row>
    <row r="209" spans="1:13" x14ac:dyDescent="0.25">
      <c r="A209" s="8" t="s">
        <v>378</v>
      </c>
      <c r="B209" s="8" t="s">
        <v>44</v>
      </c>
      <c r="C209" s="8">
        <v>15</v>
      </c>
      <c r="D209" s="9">
        <v>156.25</v>
      </c>
      <c r="E209" s="9">
        <v>2343.75</v>
      </c>
      <c r="F209" s="8">
        <v>15</v>
      </c>
      <c r="G209" s="9">
        <v>2343.75</v>
      </c>
      <c r="H209" s="8">
        <v>0</v>
      </c>
      <c r="I209" s="9">
        <v>0</v>
      </c>
      <c r="J209" s="8">
        <v>0</v>
      </c>
      <c r="K209" s="8">
        <v>0</v>
      </c>
      <c r="L209" s="8">
        <v>0</v>
      </c>
      <c r="M209" s="8">
        <v>0</v>
      </c>
    </row>
    <row r="210" spans="1:13" x14ac:dyDescent="0.25">
      <c r="A210" s="8" t="s">
        <v>750</v>
      </c>
      <c r="B210" s="8" t="s">
        <v>41</v>
      </c>
      <c r="C210" s="8">
        <v>1</v>
      </c>
      <c r="D210" s="9">
        <v>78</v>
      </c>
      <c r="E210" s="9">
        <v>78</v>
      </c>
      <c r="F210" s="8">
        <v>0</v>
      </c>
      <c r="G210" s="9">
        <v>0</v>
      </c>
      <c r="H210" s="8">
        <v>0</v>
      </c>
      <c r="I210" s="9">
        <v>0</v>
      </c>
      <c r="J210" s="8">
        <v>1</v>
      </c>
      <c r="K210" s="8">
        <v>78</v>
      </c>
      <c r="L210" s="8">
        <v>0</v>
      </c>
      <c r="M210" s="8">
        <v>0</v>
      </c>
    </row>
    <row r="211" spans="1:13" x14ac:dyDescent="0.25">
      <c r="A211" s="8" t="s">
        <v>379</v>
      </c>
      <c r="B211" s="8" t="s">
        <v>44</v>
      </c>
      <c r="C211" s="8">
        <v>15</v>
      </c>
      <c r="D211" s="9">
        <v>156.25</v>
      </c>
      <c r="E211" s="9">
        <v>2343.75</v>
      </c>
      <c r="F211" s="8">
        <v>15</v>
      </c>
      <c r="G211" s="9">
        <v>2343.75</v>
      </c>
      <c r="H211" s="8">
        <v>0</v>
      </c>
      <c r="I211" s="9">
        <v>0</v>
      </c>
      <c r="J211" s="8">
        <v>0</v>
      </c>
      <c r="K211" s="8">
        <v>0</v>
      </c>
      <c r="L211" s="8">
        <v>0</v>
      </c>
      <c r="M211" s="8">
        <v>0</v>
      </c>
    </row>
    <row r="212" spans="1:13" x14ac:dyDescent="0.25">
      <c r="A212" s="8" t="s">
        <v>751</v>
      </c>
      <c r="B212" s="8" t="s">
        <v>95</v>
      </c>
      <c r="C212" s="8">
        <v>3</v>
      </c>
      <c r="D212" s="9">
        <v>2500</v>
      </c>
      <c r="E212" s="9">
        <v>7500</v>
      </c>
      <c r="F212" s="8">
        <v>0</v>
      </c>
      <c r="G212" s="9">
        <v>0</v>
      </c>
      <c r="H212" s="8">
        <v>0</v>
      </c>
      <c r="I212" s="9">
        <v>0</v>
      </c>
      <c r="J212" s="8">
        <v>3</v>
      </c>
      <c r="K212" s="9">
        <v>7500</v>
      </c>
      <c r="L212" s="8">
        <v>0</v>
      </c>
      <c r="M212" s="8">
        <v>0</v>
      </c>
    </row>
    <row r="213" spans="1:13" x14ac:dyDescent="0.25">
      <c r="A213" s="8" t="s">
        <v>752</v>
      </c>
      <c r="B213" s="8" t="s">
        <v>82</v>
      </c>
      <c r="C213" s="8">
        <v>27</v>
      </c>
      <c r="D213" s="9">
        <v>290</v>
      </c>
      <c r="E213" s="9">
        <v>7830</v>
      </c>
      <c r="F213" s="8">
        <v>27</v>
      </c>
      <c r="G213" s="9">
        <v>7830</v>
      </c>
      <c r="H213" s="8">
        <v>0</v>
      </c>
      <c r="I213" s="9">
        <v>0</v>
      </c>
      <c r="J213" s="8">
        <v>0</v>
      </c>
      <c r="K213" s="8">
        <v>0</v>
      </c>
      <c r="L213" s="8">
        <v>0</v>
      </c>
      <c r="M213" s="8">
        <v>0</v>
      </c>
    </row>
    <row r="214" spans="1:13" x14ac:dyDescent="0.25">
      <c r="A214" s="8" t="s">
        <v>380</v>
      </c>
      <c r="B214" s="8" t="s">
        <v>45</v>
      </c>
      <c r="C214" s="8">
        <v>35</v>
      </c>
      <c r="D214" s="9">
        <v>250</v>
      </c>
      <c r="E214" s="9">
        <v>8750</v>
      </c>
      <c r="F214" s="8">
        <v>35</v>
      </c>
      <c r="G214" s="9">
        <v>8750</v>
      </c>
      <c r="H214" s="8">
        <v>0</v>
      </c>
      <c r="I214" s="9">
        <v>0</v>
      </c>
      <c r="J214" s="8">
        <v>0</v>
      </c>
      <c r="K214" s="8">
        <v>0</v>
      </c>
      <c r="L214" s="8">
        <v>0</v>
      </c>
      <c r="M214" s="8">
        <v>0</v>
      </c>
    </row>
    <row r="215" spans="1:13" x14ac:dyDescent="0.25">
      <c r="A215" s="8" t="s">
        <v>381</v>
      </c>
      <c r="B215" s="8" t="s">
        <v>45</v>
      </c>
      <c r="C215" s="8">
        <v>40</v>
      </c>
      <c r="D215" s="9">
        <v>50</v>
      </c>
      <c r="E215" s="9">
        <v>2000</v>
      </c>
      <c r="F215" s="8">
        <v>40</v>
      </c>
      <c r="G215" s="9">
        <v>2000</v>
      </c>
      <c r="H215" s="8">
        <v>0</v>
      </c>
      <c r="I215" s="9">
        <v>0</v>
      </c>
      <c r="J215" s="8">
        <v>0</v>
      </c>
      <c r="K215" s="8">
        <v>0</v>
      </c>
      <c r="L215" s="8">
        <v>0</v>
      </c>
      <c r="M215" s="8">
        <v>0</v>
      </c>
    </row>
    <row r="216" spans="1:13" x14ac:dyDescent="0.25">
      <c r="A216" s="8" t="s">
        <v>753</v>
      </c>
      <c r="B216" s="8" t="s">
        <v>48</v>
      </c>
      <c r="C216" s="8">
        <v>2</v>
      </c>
      <c r="D216" s="9">
        <v>192</v>
      </c>
      <c r="E216" s="9">
        <v>384</v>
      </c>
      <c r="F216" s="8">
        <v>0</v>
      </c>
      <c r="G216" s="9">
        <v>0</v>
      </c>
      <c r="H216" s="8">
        <v>0</v>
      </c>
      <c r="I216" s="9">
        <v>0</v>
      </c>
      <c r="J216" s="8">
        <v>2</v>
      </c>
      <c r="K216" s="8">
        <v>384</v>
      </c>
      <c r="L216" s="8">
        <v>0</v>
      </c>
      <c r="M216" s="8">
        <v>0</v>
      </c>
    </row>
    <row r="217" spans="1:13" x14ac:dyDescent="0.25">
      <c r="A217" s="8" t="s">
        <v>382</v>
      </c>
      <c r="B217" s="8" t="s">
        <v>45</v>
      </c>
      <c r="C217" s="8">
        <v>5</v>
      </c>
      <c r="D217" s="9">
        <v>102</v>
      </c>
      <c r="E217" s="9">
        <v>510</v>
      </c>
      <c r="F217" s="8">
        <v>5</v>
      </c>
      <c r="G217" s="9">
        <v>510</v>
      </c>
      <c r="H217" s="8">
        <v>0</v>
      </c>
      <c r="I217" s="9">
        <v>0</v>
      </c>
      <c r="J217" s="8">
        <v>0</v>
      </c>
      <c r="K217" s="8">
        <v>0</v>
      </c>
      <c r="L217" s="8">
        <v>0</v>
      </c>
      <c r="M217" s="8">
        <v>0</v>
      </c>
    </row>
    <row r="218" spans="1:13" x14ac:dyDescent="0.25">
      <c r="A218" s="8" t="s">
        <v>383</v>
      </c>
      <c r="B218" s="8" t="s">
        <v>45</v>
      </c>
      <c r="C218" s="8">
        <v>5</v>
      </c>
      <c r="D218" s="9">
        <v>102</v>
      </c>
      <c r="E218" s="9">
        <v>510</v>
      </c>
      <c r="F218" s="8">
        <v>5</v>
      </c>
      <c r="G218" s="9">
        <v>510</v>
      </c>
      <c r="H218" s="8">
        <v>0</v>
      </c>
      <c r="I218" s="9">
        <v>0</v>
      </c>
      <c r="J218" s="8">
        <v>0</v>
      </c>
      <c r="K218" s="8">
        <v>0</v>
      </c>
      <c r="L218" s="8">
        <v>0</v>
      </c>
      <c r="M218" s="8">
        <v>0</v>
      </c>
    </row>
    <row r="219" spans="1:13" x14ac:dyDescent="0.25">
      <c r="A219" s="8" t="s">
        <v>384</v>
      </c>
      <c r="B219" s="8" t="s">
        <v>45</v>
      </c>
      <c r="C219" s="8">
        <v>5</v>
      </c>
      <c r="D219" s="9">
        <v>118.75</v>
      </c>
      <c r="E219" s="9">
        <v>593.75</v>
      </c>
      <c r="F219" s="8">
        <v>5</v>
      </c>
      <c r="G219" s="9">
        <v>593.75</v>
      </c>
      <c r="H219" s="8">
        <v>0</v>
      </c>
      <c r="I219" s="9">
        <v>0</v>
      </c>
      <c r="J219" s="8">
        <v>0</v>
      </c>
      <c r="K219" s="8">
        <v>0</v>
      </c>
      <c r="L219" s="8">
        <v>0</v>
      </c>
      <c r="M219" s="8">
        <v>0</v>
      </c>
    </row>
    <row r="220" spans="1:13" x14ac:dyDescent="0.25">
      <c r="A220" s="8" t="s">
        <v>385</v>
      </c>
      <c r="B220" s="8" t="s">
        <v>45</v>
      </c>
      <c r="C220" s="8">
        <v>5</v>
      </c>
      <c r="D220" s="9">
        <v>118.75</v>
      </c>
      <c r="E220" s="9">
        <v>593.75</v>
      </c>
      <c r="F220" s="8">
        <v>5</v>
      </c>
      <c r="G220" s="9">
        <v>593.75</v>
      </c>
      <c r="H220" s="8">
        <v>0</v>
      </c>
      <c r="I220" s="9">
        <v>0</v>
      </c>
      <c r="J220" s="8">
        <v>0</v>
      </c>
      <c r="K220" s="8">
        <v>0</v>
      </c>
      <c r="L220" s="8">
        <v>0</v>
      </c>
      <c r="M220" s="8">
        <v>0</v>
      </c>
    </row>
    <row r="221" spans="1:13" x14ac:dyDescent="0.25">
      <c r="A221" s="8" t="s">
        <v>386</v>
      </c>
      <c r="B221" s="8" t="s">
        <v>45</v>
      </c>
      <c r="C221" s="8">
        <v>10</v>
      </c>
      <c r="D221" s="9">
        <v>131.25</v>
      </c>
      <c r="E221" s="9">
        <v>1312.5</v>
      </c>
      <c r="F221" s="8">
        <v>10</v>
      </c>
      <c r="G221" s="9">
        <v>1312.5</v>
      </c>
      <c r="H221" s="8">
        <v>0</v>
      </c>
      <c r="I221" s="9">
        <v>0</v>
      </c>
      <c r="J221" s="8">
        <v>0</v>
      </c>
      <c r="K221" s="8">
        <v>0</v>
      </c>
      <c r="L221" s="8">
        <v>0</v>
      </c>
      <c r="M221" s="8">
        <v>0</v>
      </c>
    </row>
    <row r="222" spans="1:13" x14ac:dyDescent="0.25">
      <c r="A222" s="8" t="s">
        <v>387</v>
      </c>
      <c r="B222" s="8" t="s">
        <v>44</v>
      </c>
      <c r="C222" s="8">
        <v>15</v>
      </c>
      <c r="D222" s="9">
        <v>43.75</v>
      </c>
      <c r="E222" s="9">
        <v>656.25</v>
      </c>
      <c r="F222" s="8">
        <v>15</v>
      </c>
      <c r="G222" s="9">
        <v>656.25</v>
      </c>
      <c r="H222" s="8">
        <v>0</v>
      </c>
      <c r="I222" s="9">
        <v>0</v>
      </c>
      <c r="J222" s="8">
        <v>0</v>
      </c>
      <c r="K222" s="8">
        <v>0</v>
      </c>
      <c r="L222" s="8">
        <v>0</v>
      </c>
      <c r="M222" s="8">
        <v>0</v>
      </c>
    </row>
    <row r="223" spans="1:13" x14ac:dyDescent="0.25">
      <c r="A223" s="8" t="s">
        <v>388</v>
      </c>
      <c r="B223" s="8" t="s">
        <v>44</v>
      </c>
      <c r="C223" s="8">
        <v>8</v>
      </c>
      <c r="D223" s="9">
        <v>493.75</v>
      </c>
      <c r="E223" s="9">
        <v>3950</v>
      </c>
      <c r="F223" s="8">
        <v>8</v>
      </c>
      <c r="G223" s="9">
        <v>3950</v>
      </c>
      <c r="H223" s="8">
        <v>0</v>
      </c>
      <c r="I223" s="9">
        <v>0</v>
      </c>
      <c r="J223" s="8">
        <v>0</v>
      </c>
      <c r="K223" s="8">
        <v>0</v>
      </c>
      <c r="L223" s="8">
        <v>0</v>
      </c>
      <c r="M223" s="8">
        <v>0</v>
      </c>
    </row>
    <row r="224" spans="1:13" x14ac:dyDescent="0.25">
      <c r="A224" s="6" t="s">
        <v>754</v>
      </c>
      <c r="B224" s="8" t="s">
        <v>87</v>
      </c>
      <c r="C224" s="8">
        <v>360</v>
      </c>
      <c r="D224" s="9">
        <v>2500</v>
      </c>
      <c r="E224" s="9">
        <v>900000</v>
      </c>
      <c r="F224" s="8">
        <v>0</v>
      </c>
      <c r="G224" s="9">
        <v>0</v>
      </c>
      <c r="H224" s="8">
        <v>0</v>
      </c>
      <c r="I224" s="9">
        <v>0</v>
      </c>
      <c r="J224" s="8">
        <v>360</v>
      </c>
      <c r="K224" s="9">
        <v>900000</v>
      </c>
      <c r="L224" s="8">
        <v>0</v>
      </c>
      <c r="M224" s="8">
        <v>0</v>
      </c>
    </row>
    <row r="225" spans="1:13" x14ac:dyDescent="0.25">
      <c r="A225" s="8" t="s">
        <v>389</v>
      </c>
      <c r="B225" s="8" t="s">
        <v>45</v>
      </c>
      <c r="C225" s="8">
        <v>30</v>
      </c>
      <c r="D225" s="9">
        <v>41</v>
      </c>
      <c r="E225" s="9">
        <v>1230</v>
      </c>
      <c r="F225" s="8">
        <v>30</v>
      </c>
      <c r="G225" s="9">
        <v>1230</v>
      </c>
      <c r="H225" s="8">
        <v>0</v>
      </c>
      <c r="I225" s="9">
        <v>0</v>
      </c>
      <c r="J225" s="8">
        <v>0</v>
      </c>
      <c r="K225" s="8">
        <v>0</v>
      </c>
      <c r="L225" s="8">
        <v>0</v>
      </c>
      <c r="M225" s="8">
        <v>0</v>
      </c>
    </row>
    <row r="226" spans="1:13" x14ac:dyDescent="0.25">
      <c r="A226" s="8" t="s">
        <v>390</v>
      </c>
      <c r="B226" s="8" t="s">
        <v>95</v>
      </c>
      <c r="C226" s="8">
        <v>1</v>
      </c>
      <c r="D226" s="9">
        <v>6375</v>
      </c>
      <c r="E226" s="9">
        <v>6375</v>
      </c>
      <c r="F226" s="8">
        <v>1</v>
      </c>
      <c r="G226" s="9">
        <v>6375</v>
      </c>
      <c r="H226" s="8">
        <v>0</v>
      </c>
      <c r="I226" s="8">
        <v>0</v>
      </c>
      <c r="J226" s="8">
        <v>0</v>
      </c>
      <c r="K226" s="8">
        <v>0</v>
      </c>
      <c r="L226" s="8">
        <v>0</v>
      </c>
      <c r="M226" s="8">
        <v>0</v>
      </c>
    </row>
    <row r="227" spans="1:13" x14ac:dyDescent="0.25">
      <c r="A227" s="6" t="s">
        <v>391</v>
      </c>
      <c r="B227" s="8" t="s">
        <v>95</v>
      </c>
      <c r="C227" s="8">
        <v>10</v>
      </c>
      <c r="D227" s="8">
        <v>43.75</v>
      </c>
      <c r="E227" s="9">
        <v>437.5</v>
      </c>
      <c r="F227" s="8">
        <v>10</v>
      </c>
      <c r="G227" s="9">
        <v>437.5</v>
      </c>
      <c r="H227" s="8">
        <v>0</v>
      </c>
      <c r="I227" s="9">
        <v>0</v>
      </c>
      <c r="J227" s="8">
        <v>0</v>
      </c>
      <c r="K227" s="8">
        <v>0</v>
      </c>
      <c r="L227" s="8">
        <v>0</v>
      </c>
      <c r="M227" s="8">
        <v>0</v>
      </c>
    </row>
    <row r="228" spans="1:13" x14ac:dyDescent="0.25">
      <c r="A228" s="8" t="s">
        <v>755</v>
      </c>
      <c r="B228" s="8" t="s">
        <v>45</v>
      </c>
      <c r="C228" s="8">
        <v>1</v>
      </c>
      <c r="D228" s="9">
        <v>5000</v>
      </c>
      <c r="E228" s="9">
        <v>5000</v>
      </c>
      <c r="F228" s="8">
        <v>0</v>
      </c>
      <c r="G228" s="9">
        <v>0</v>
      </c>
      <c r="H228" s="8">
        <v>0</v>
      </c>
      <c r="I228" s="8">
        <v>0</v>
      </c>
      <c r="J228" s="8">
        <v>1</v>
      </c>
      <c r="K228" s="9">
        <v>5000</v>
      </c>
      <c r="L228" s="8">
        <v>0</v>
      </c>
      <c r="M228" s="8">
        <v>0</v>
      </c>
    </row>
    <row r="229" spans="1:13" x14ac:dyDescent="0.25">
      <c r="A229" s="8" t="s">
        <v>392</v>
      </c>
      <c r="B229" s="8" t="s">
        <v>45</v>
      </c>
      <c r="C229" s="8">
        <v>25</v>
      </c>
      <c r="D229" s="8">
        <v>25</v>
      </c>
      <c r="E229" s="9">
        <v>625</v>
      </c>
      <c r="F229" s="8">
        <v>25</v>
      </c>
      <c r="G229" s="9">
        <v>625</v>
      </c>
      <c r="H229" s="8">
        <v>0</v>
      </c>
      <c r="I229" s="9">
        <v>0</v>
      </c>
      <c r="J229" s="8">
        <v>0</v>
      </c>
      <c r="K229" s="9">
        <v>0</v>
      </c>
      <c r="L229" s="8">
        <v>0</v>
      </c>
      <c r="M229" s="8">
        <v>0</v>
      </c>
    </row>
    <row r="230" spans="1:13" x14ac:dyDescent="0.25">
      <c r="A230" s="8" t="s">
        <v>393</v>
      </c>
      <c r="B230" s="8" t="s">
        <v>287</v>
      </c>
      <c r="C230" s="8">
        <v>5</v>
      </c>
      <c r="D230" s="8">
        <v>85</v>
      </c>
      <c r="E230" s="9">
        <v>425</v>
      </c>
      <c r="F230" s="8">
        <v>5</v>
      </c>
      <c r="G230" s="9">
        <v>425</v>
      </c>
      <c r="H230" s="8">
        <v>0</v>
      </c>
      <c r="I230" s="8">
        <v>0</v>
      </c>
      <c r="J230" s="8">
        <v>0</v>
      </c>
      <c r="K230" s="9">
        <v>0</v>
      </c>
      <c r="L230" s="8">
        <v>0</v>
      </c>
      <c r="M230" s="8">
        <v>0</v>
      </c>
    </row>
    <row r="231" spans="1:13" x14ac:dyDescent="0.25">
      <c r="A231" s="8" t="s">
        <v>756</v>
      </c>
      <c r="B231" s="8" t="s">
        <v>86</v>
      </c>
      <c r="C231" s="8">
        <v>1</v>
      </c>
      <c r="D231" s="9">
        <v>12800</v>
      </c>
      <c r="E231" s="9">
        <v>12800</v>
      </c>
      <c r="F231" s="8">
        <v>0</v>
      </c>
      <c r="G231" s="9">
        <v>0</v>
      </c>
      <c r="H231" s="8">
        <v>0</v>
      </c>
      <c r="I231" s="8">
        <v>0</v>
      </c>
      <c r="J231" s="8">
        <v>1</v>
      </c>
      <c r="K231" s="9">
        <v>12800</v>
      </c>
      <c r="L231" s="8">
        <v>0</v>
      </c>
      <c r="M231" s="8">
        <v>0</v>
      </c>
    </row>
    <row r="232" spans="1:13" x14ac:dyDescent="0.25">
      <c r="A232" s="8" t="s">
        <v>757</v>
      </c>
      <c r="B232" s="8" t="s">
        <v>100</v>
      </c>
      <c r="C232" s="8">
        <v>9</v>
      </c>
      <c r="D232" s="9">
        <v>370</v>
      </c>
      <c r="E232" s="9">
        <v>3330</v>
      </c>
      <c r="F232" s="8">
        <v>9</v>
      </c>
      <c r="G232" s="9">
        <v>3330</v>
      </c>
      <c r="H232" s="8">
        <v>0</v>
      </c>
      <c r="I232" s="8">
        <v>0</v>
      </c>
      <c r="J232" s="8">
        <v>0</v>
      </c>
      <c r="K232" s="8">
        <v>0</v>
      </c>
      <c r="L232" s="8">
        <v>0</v>
      </c>
      <c r="M232" s="8">
        <v>0</v>
      </c>
    </row>
    <row r="233" spans="1:13" x14ac:dyDescent="0.25">
      <c r="A233" s="6" t="s">
        <v>758</v>
      </c>
      <c r="B233" s="8" t="s">
        <v>87</v>
      </c>
      <c r="C233" s="8">
        <v>4</v>
      </c>
      <c r="D233" s="9">
        <v>4260</v>
      </c>
      <c r="E233" s="9">
        <v>17040</v>
      </c>
      <c r="F233" s="8">
        <v>0</v>
      </c>
      <c r="G233" s="9">
        <v>0</v>
      </c>
      <c r="H233" s="8">
        <v>0</v>
      </c>
      <c r="I233" s="8">
        <v>0</v>
      </c>
      <c r="J233" s="8">
        <v>4</v>
      </c>
      <c r="K233" s="9">
        <v>17040</v>
      </c>
      <c r="L233" s="8">
        <v>0</v>
      </c>
      <c r="M233" s="8">
        <v>0</v>
      </c>
    </row>
    <row r="234" spans="1:13" x14ac:dyDescent="0.25">
      <c r="A234" s="8" t="s">
        <v>394</v>
      </c>
      <c r="B234" s="8" t="s">
        <v>87</v>
      </c>
      <c r="C234" s="8">
        <v>6</v>
      </c>
      <c r="D234" s="9">
        <v>5625</v>
      </c>
      <c r="E234" s="9">
        <v>33750</v>
      </c>
      <c r="F234" s="8">
        <v>6</v>
      </c>
      <c r="G234" s="9">
        <v>33750</v>
      </c>
      <c r="H234" s="8">
        <v>0</v>
      </c>
      <c r="I234" s="8">
        <v>0</v>
      </c>
      <c r="J234" s="8">
        <v>0</v>
      </c>
      <c r="K234" s="8">
        <v>0</v>
      </c>
      <c r="L234" s="8">
        <v>0</v>
      </c>
      <c r="M234" s="8">
        <v>0</v>
      </c>
    </row>
    <row r="235" spans="1:13" x14ac:dyDescent="0.25">
      <c r="A235" s="6" t="s">
        <v>759</v>
      </c>
      <c r="B235" s="8" t="s">
        <v>45</v>
      </c>
      <c r="C235" s="8">
        <v>4</v>
      </c>
      <c r="D235" s="9">
        <v>40</v>
      </c>
      <c r="E235" s="9">
        <v>160</v>
      </c>
      <c r="F235" s="8">
        <v>0</v>
      </c>
      <c r="G235" s="9">
        <v>0</v>
      </c>
      <c r="H235" s="8">
        <v>0</v>
      </c>
      <c r="I235" s="9">
        <v>0</v>
      </c>
      <c r="J235" s="8">
        <v>4</v>
      </c>
      <c r="K235" s="9">
        <v>160</v>
      </c>
      <c r="L235" s="8">
        <v>0</v>
      </c>
      <c r="M235" s="8">
        <v>0</v>
      </c>
    </row>
    <row r="236" spans="1:13" x14ac:dyDescent="0.25">
      <c r="A236" s="8" t="s">
        <v>760</v>
      </c>
      <c r="B236" s="8" t="s">
        <v>43</v>
      </c>
      <c r="C236" s="8">
        <v>14</v>
      </c>
      <c r="D236" s="8">
        <v>200</v>
      </c>
      <c r="E236" s="9">
        <v>2800</v>
      </c>
      <c r="F236" s="8">
        <v>0</v>
      </c>
      <c r="G236" s="9">
        <v>0</v>
      </c>
      <c r="H236" s="8">
        <v>0</v>
      </c>
      <c r="I236" s="8">
        <v>0</v>
      </c>
      <c r="J236" s="8">
        <v>14</v>
      </c>
      <c r="K236" s="9">
        <v>2800</v>
      </c>
      <c r="L236" s="8">
        <v>0</v>
      </c>
      <c r="M236" s="8">
        <v>0</v>
      </c>
    </row>
    <row r="237" spans="1:13" x14ac:dyDescent="0.25">
      <c r="A237" s="8" t="s">
        <v>761</v>
      </c>
      <c r="B237" s="8" t="s">
        <v>45</v>
      </c>
      <c r="C237" s="8">
        <v>8</v>
      </c>
      <c r="D237" s="9">
        <v>3000</v>
      </c>
      <c r="E237" s="9">
        <v>24000</v>
      </c>
      <c r="F237" s="8">
        <v>0</v>
      </c>
      <c r="G237" s="9">
        <v>0</v>
      </c>
      <c r="H237" s="8">
        <v>0</v>
      </c>
      <c r="I237" s="8">
        <v>0</v>
      </c>
      <c r="J237" s="8">
        <v>8</v>
      </c>
      <c r="K237" s="9">
        <v>24000</v>
      </c>
      <c r="L237" s="8">
        <v>0</v>
      </c>
      <c r="M237" s="8">
        <v>0</v>
      </c>
    </row>
    <row r="238" spans="1:13" x14ac:dyDescent="0.25">
      <c r="A238" s="8" t="s">
        <v>762</v>
      </c>
      <c r="B238" s="8" t="s">
        <v>45</v>
      </c>
      <c r="C238" s="8">
        <v>4</v>
      </c>
      <c r="D238" s="9">
        <v>10000</v>
      </c>
      <c r="E238" s="9">
        <v>40000</v>
      </c>
      <c r="F238" s="8">
        <v>0</v>
      </c>
      <c r="G238" s="9">
        <v>0</v>
      </c>
      <c r="H238" s="8">
        <v>0</v>
      </c>
      <c r="I238" s="9">
        <v>0</v>
      </c>
      <c r="J238" s="8">
        <v>4</v>
      </c>
      <c r="K238" s="9">
        <v>40000</v>
      </c>
      <c r="L238" s="8">
        <v>0</v>
      </c>
      <c r="M238" s="8">
        <v>0</v>
      </c>
    </row>
    <row r="239" spans="1:13" x14ac:dyDescent="0.25">
      <c r="A239" s="8" t="s">
        <v>763</v>
      </c>
      <c r="B239" s="8" t="s">
        <v>95</v>
      </c>
      <c r="C239" s="8">
        <v>31</v>
      </c>
      <c r="D239" s="9">
        <v>18.670000000000002</v>
      </c>
      <c r="E239" s="9">
        <v>578.77</v>
      </c>
      <c r="F239" s="8">
        <v>19</v>
      </c>
      <c r="G239" s="9">
        <v>354.73</v>
      </c>
      <c r="H239" s="8">
        <v>0</v>
      </c>
      <c r="I239" s="8">
        <v>0</v>
      </c>
      <c r="J239" s="8">
        <v>12</v>
      </c>
      <c r="K239" s="8">
        <v>224.04</v>
      </c>
      <c r="L239" s="8">
        <v>0</v>
      </c>
      <c r="M239" s="8">
        <v>0</v>
      </c>
    </row>
    <row r="240" spans="1:13" x14ac:dyDescent="0.25">
      <c r="A240" s="8" t="s">
        <v>764</v>
      </c>
      <c r="B240" s="8" t="s">
        <v>45</v>
      </c>
      <c r="C240" s="8">
        <v>4</v>
      </c>
      <c r="D240" s="9">
        <v>600</v>
      </c>
      <c r="E240" s="9">
        <v>2400</v>
      </c>
      <c r="F240" s="8">
        <v>0</v>
      </c>
      <c r="G240" s="9">
        <v>0</v>
      </c>
      <c r="H240" s="8">
        <v>0</v>
      </c>
      <c r="I240" s="8">
        <v>0</v>
      </c>
      <c r="J240" s="8">
        <v>4</v>
      </c>
      <c r="K240" s="9">
        <v>2400</v>
      </c>
      <c r="L240" s="8">
        <v>0</v>
      </c>
      <c r="M240" s="8">
        <v>0</v>
      </c>
    </row>
    <row r="241" spans="1:13" x14ac:dyDescent="0.25">
      <c r="A241" s="8" t="s">
        <v>765</v>
      </c>
      <c r="B241" s="8" t="s">
        <v>95</v>
      </c>
      <c r="C241" s="8">
        <v>1</v>
      </c>
      <c r="D241" s="9">
        <v>8000</v>
      </c>
      <c r="E241" s="9">
        <v>8000</v>
      </c>
      <c r="F241" s="8">
        <v>0</v>
      </c>
      <c r="G241" s="9">
        <v>0</v>
      </c>
      <c r="H241" s="8">
        <v>0</v>
      </c>
      <c r="I241" s="9">
        <v>0</v>
      </c>
      <c r="J241" s="8">
        <v>1</v>
      </c>
      <c r="K241" s="9">
        <v>8000</v>
      </c>
      <c r="L241" s="8">
        <v>0</v>
      </c>
      <c r="M241" s="8">
        <v>0</v>
      </c>
    </row>
    <row r="242" spans="1:13" x14ac:dyDescent="0.25">
      <c r="A242" s="8" t="s">
        <v>766</v>
      </c>
      <c r="B242" s="8" t="s">
        <v>95</v>
      </c>
      <c r="C242" s="8">
        <v>3</v>
      </c>
      <c r="D242" s="9">
        <v>5500</v>
      </c>
      <c r="E242" s="9">
        <v>16500</v>
      </c>
      <c r="F242" s="8">
        <v>0</v>
      </c>
      <c r="G242" s="9">
        <v>0</v>
      </c>
      <c r="H242" s="8">
        <v>0</v>
      </c>
      <c r="I242" s="9">
        <v>0</v>
      </c>
      <c r="J242" s="8">
        <v>3</v>
      </c>
      <c r="K242" s="9">
        <v>16500</v>
      </c>
      <c r="L242" s="8">
        <v>0</v>
      </c>
      <c r="M242" s="8">
        <v>0</v>
      </c>
    </row>
    <row r="243" spans="1:13" x14ac:dyDescent="0.25">
      <c r="A243" s="8" t="s">
        <v>767</v>
      </c>
      <c r="B243" s="8" t="s">
        <v>45</v>
      </c>
      <c r="C243" s="8">
        <v>5</v>
      </c>
      <c r="D243" s="8">
        <v>350</v>
      </c>
      <c r="E243" s="9">
        <v>1750</v>
      </c>
      <c r="F243" s="8">
        <v>0</v>
      </c>
      <c r="G243" s="9">
        <v>0</v>
      </c>
      <c r="H243" s="8">
        <v>0</v>
      </c>
      <c r="I243" s="9">
        <v>0</v>
      </c>
      <c r="J243" s="8">
        <v>5</v>
      </c>
      <c r="K243" s="9">
        <v>1750</v>
      </c>
      <c r="L243" s="8">
        <v>0</v>
      </c>
      <c r="M243" s="8">
        <v>0</v>
      </c>
    </row>
    <row r="244" spans="1:13" x14ac:dyDescent="0.25">
      <c r="A244" s="8" t="s">
        <v>395</v>
      </c>
      <c r="B244" s="8" t="s">
        <v>43</v>
      </c>
      <c r="C244" s="8">
        <v>1</v>
      </c>
      <c r="D244" s="9">
        <v>6233.75</v>
      </c>
      <c r="E244" s="9">
        <v>6233.75</v>
      </c>
      <c r="F244" s="8">
        <v>1</v>
      </c>
      <c r="G244" s="9">
        <v>6233.75</v>
      </c>
      <c r="H244" s="8">
        <v>0</v>
      </c>
      <c r="I244" s="9">
        <v>0</v>
      </c>
      <c r="J244" s="8">
        <v>0</v>
      </c>
      <c r="K244" s="9">
        <v>0</v>
      </c>
      <c r="L244" s="8">
        <v>0</v>
      </c>
      <c r="M244" s="8">
        <v>0</v>
      </c>
    </row>
    <row r="245" spans="1:13" x14ac:dyDescent="0.25">
      <c r="A245" s="8" t="s">
        <v>396</v>
      </c>
      <c r="B245" s="8" t="s">
        <v>43</v>
      </c>
      <c r="C245" s="8">
        <v>1</v>
      </c>
      <c r="D245" s="9">
        <v>4251.25</v>
      </c>
      <c r="E245" s="9">
        <v>4251.25</v>
      </c>
      <c r="F245" s="8">
        <v>1</v>
      </c>
      <c r="G245" s="9">
        <v>4251.25</v>
      </c>
      <c r="H245" s="8">
        <v>0</v>
      </c>
      <c r="I245" s="9">
        <v>0</v>
      </c>
      <c r="J245" s="8">
        <v>0</v>
      </c>
      <c r="K245" s="9">
        <v>0</v>
      </c>
      <c r="L245" s="8">
        <v>0</v>
      </c>
      <c r="M245" s="8">
        <v>0</v>
      </c>
    </row>
    <row r="246" spans="1:13" x14ac:dyDescent="0.25">
      <c r="A246" s="8" t="s">
        <v>397</v>
      </c>
      <c r="B246" s="8" t="s">
        <v>296</v>
      </c>
      <c r="C246" s="8">
        <v>156</v>
      </c>
      <c r="D246" s="8">
        <v>50</v>
      </c>
      <c r="E246" s="9">
        <v>7800</v>
      </c>
      <c r="F246" s="8">
        <v>6</v>
      </c>
      <c r="G246" s="9">
        <v>300</v>
      </c>
      <c r="H246" s="8">
        <v>0</v>
      </c>
      <c r="I246" s="9">
        <v>0</v>
      </c>
      <c r="J246" s="8">
        <v>150</v>
      </c>
      <c r="K246" s="9">
        <v>7500</v>
      </c>
      <c r="L246" s="8">
        <v>0</v>
      </c>
      <c r="M246" s="8">
        <v>0</v>
      </c>
    </row>
    <row r="247" spans="1:13" x14ac:dyDescent="0.25">
      <c r="A247" s="8" t="s">
        <v>768</v>
      </c>
      <c r="B247" s="8" t="s">
        <v>45</v>
      </c>
      <c r="C247" s="8">
        <v>15</v>
      </c>
      <c r="D247" s="8">
        <v>35</v>
      </c>
      <c r="E247" s="9">
        <v>525</v>
      </c>
      <c r="F247" s="8">
        <v>0</v>
      </c>
      <c r="G247" s="9">
        <v>0</v>
      </c>
      <c r="H247" s="8">
        <v>0</v>
      </c>
      <c r="I247" s="8">
        <v>0</v>
      </c>
      <c r="J247" s="8">
        <v>15</v>
      </c>
      <c r="K247" s="8">
        <v>525</v>
      </c>
      <c r="L247" s="8">
        <v>0</v>
      </c>
      <c r="M247" s="8">
        <v>0</v>
      </c>
    </row>
    <row r="248" spans="1:13" x14ac:dyDescent="0.25">
      <c r="A248" s="8" t="s">
        <v>398</v>
      </c>
      <c r="B248" s="8" t="s">
        <v>45</v>
      </c>
      <c r="C248" s="8">
        <v>5</v>
      </c>
      <c r="D248" s="8">
        <v>668.75</v>
      </c>
      <c r="E248" s="9">
        <v>3343.75</v>
      </c>
      <c r="F248" s="8">
        <v>5</v>
      </c>
      <c r="G248" s="9">
        <v>3343.75</v>
      </c>
      <c r="H248" s="8">
        <v>0</v>
      </c>
      <c r="I248" s="8">
        <v>0</v>
      </c>
      <c r="J248" s="8">
        <v>0</v>
      </c>
      <c r="K248" s="9">
        <v>0</v>
      </c>
      <c r="L248" s="8">
        <v>0</v>
      </c>
      <c r="M248" s="8">
        <v>0</v>
      </c>
    </row>
    <row r="249" spans="1:13" x14ac:dyDescent="0.25">
      <c r="A249" s="8" t="s">
        <v>399</v>
      </c>
      <c r="B249" s="8" t="s">
        <v>43</v>
      </c>
      <c r="C249" s="8">
        <v>37</v>
      </c>
      <c r="D249" s="8">
        <v>15</v>
      </c>
      <c r="E249" s="9">
        <v>555</v>
      </c>
      <c r="F249" s="8">
        <v>37</v>
      </c>
      <c r="G249" s="9">
        <v>555</v>
      </c>
      <c r="H249" s="8">
        <v>0</v>
      </c>
      <c r="I249" s="8">
        <v>0</v>
      </c>
      <c r="J249" s="8">
        <v>0</v>
      </c>
      <c r="K249" s="8">
        <v>0</v>
      </c>
      <c r="L249" s="8">
        <v>0</v>
      </c>
      <c r="M249" s="8">
        <v>0</v>
      </c>
    </row>
    <row r="250" spans="1:13" x14ac:dyDescent="0.25">
      <c r="A250" s="8" t="s">
        <v>400</v>
      </c>
      <c r="B250" s="8" t="s">
        <v>273</v>
      </c>
      <c r="C250" s="8">
        <v>3</v>
      </c>
      <c r="D250" s="9">
        <v>200</v>
      </c>
      <c r="E250" s="9">
        <v>600</v>
      </c>
      <c r="F250" s="8">
        <v>3</v>
      </c>
      <c r="G250" s="9">
        <v>600</v>
      </c>
      <c r="H250" s="8">
        <v>0</v>
      </c>
      <c r="I250" s="9">
        <v>0</v>
      </c>
      <c r="J250" s="8">
        <v>0</v>
      </c>
      <c r="K250" s="9">
        <v>0</v>
      </c>
      <c r="L250" s="8">
        <v>0</v>
      </c>
      <c r="M250" s="8">
        <v>0</v>
      </c>
    </row>
    <row r="251" spans="1:13" x14ac:dyDescent="0.25">
      <c r="A251" s="8" t="s">
        <v>769</v>
      </c>
      <c r="B251" s="8" t="s">
        <v>45</v>
      </c>
      <c r="C251" s="8">
        <v>18</v>
      </c>
      <c r="D251" s="8">
        <v>280</v>
      </c>
      <c r="E251" s="9">
        <v>5040</v>
      </c>
      <c r="F251" s="8">
        <v>15</v>
      </c>
      <c r="G251" s="9">
        <v>4200</v>
      </c>
      <c r="H251" s="8">
        <v>3</v>
      </c>
      <c r="I251" s="9">
        <v>840</v>
      </c>
      <c r="J251" s="8">
        <v>0</v>
      </c>
      <c r="K251" s="8">
        <v>0</v>
      </c>
      <c r="L251" s="8">
        <v>0</v>
      </c>
      <c r="M251" s="8">
        <v>0</v>
      </c>
    </row>
    <row r="252" spans="1:13" x14ac:dyDescent="0.25">
      <c r="A252" s="8" t="s">
        <v>401</v>
      </c>
      <c r="B252" s="8" t="s">
        <v>45</v>
      </c>
      <c r="C252" s="8">
        <v>10</v>
      </c>
      <c r="D252" s="8">
        <v>50</v>
      </c>
      <c r="E252" s="9">
        <v>500</v>
      </c>
      <c r="F252" s="8">
        <v>10</v>
      </c>
      <c r="G252" s="9">
        <v>500</v>
      </c>
      <c r="H252" s="8">
        <v>0</v>
      </c>
      <c r="I252" s="8">
        <v>0</v>
      </c>
      <c r="J252" s="8">
        <v>0</v>
      </c>
      <c r="K252" s="8">
        <v>0</v>
      </c>
      <c r="L252" s="8">
        <v>0</v>
      </c>
      <c r="M252" s="8">
        <v>0</v>
      </c>
    </row>
    <row r="253" spans="1:13" x14ac:dyDescent="0.25">
      <c r="A253" s="8" t="s">
        <v>770</v>
      </c>
      <c r="B253" s="8" t="s">
        <v>44</v>
      </c>
      <c r="C253" s="8">
        <v>512</v>
      </c>
      <c r="D253" s="8">
        <v>165</v>
      </c>
      <c r="E253" s="9">
        <v>84480</v>
      </c>
      <c r="F253" s="8">
        <v>285</v>
      </c>
      <c r="G253" s="9">
        <v>47025</v>
      </c>
      <c r="H253" s="8">
        <v>77</v>
      </c>
      <c r="I253" s="9">
        <v>12705</v>
      </c>
      <c r="J253" s="8">
        <v>150</v>
      </c>
      <c r="K253" s="9">
        <v>24750</v>
      </c>
      <c r="L253" s="8">
        <v>0</v>
      </c>
      <c r="M253" s="8">
        <v>0</v>
      </c>
    </row>
    <row r="254" spans="1:13" x14ac:dyDescent="0.25">
      <c r="A254" s="8" t="s">
        <v>402</v>
      </c>
      <c r="B254" s="8" t="s">
        <v>87</v>
      </c>
      <c r="C254" s="8">
        <v>1</v>
      </c>
      <c r="D254" s="9">
        <v>4600</v>
      </c>
      <c r="E254" s="9">
        <v>4600</v>
      </c>
      <c r="F254" s="8">
        <v>1</v>
      </c>
      <c r="G254" s="9">
        <v>4600</v>
      </c>
      <c r="H254" s="8">
        <v>0</v>
      </c>
      <c r="I254" s="8">
        <v>0</v>
      </c>
      <c r="J254" s="8">
        <v>0</v>
      </c>
      <c r="K254" s="8">
        <v>0</v>
      </c>
      <c r="L254" s="8">
        <v>0</v>
      </c>
      <c r="M254" s="8">
        <v>0</v>
      </c>
    </row>
    <row r="255" spans="1:13" x14ac:dyDescent="0.25">
      <c r="A255" s="6" t="s">
        <v>771</v>
      </c>
      <c r="B255" s="8" t="s">
        <v>45</v>
      </c>
      <c r="C255" s="8">
        <v>15</v>
      </c>
      <c r="D255" s="8">
        <v>690</v>
      </c>
      <c r="E255" s="9">
        <v>10350</v>
      </c>
      <c r="F255" s="8">
        <v>15</v>
      </c>
      <c r="G255" s="9">
        <v>10350</v>
      </c>
      <c r="H255" s="8">
        <v>0</v>
      </c>
      <c r="I255" s="8">
        <v>0</v>
      </c>
      <c r="J255" s="8">
        <v>0</v>
      </c>
      <c r="K255" s="8">
        <v>0</v>
      </c>
      <c r="L255" s="8">
        <v>0</v>
      </c>
      <c r="M255" s="8">
        <v>0</v>
      </c>
    </row>
    <row r="256" spans="1:13" x14ac:dyDescent="0.25">
      <c r="A256" s="8" t="s">
        <v>772</v>
      </c>
      <c r="B256" s="8" t="s">
        <v>44</v>
      </c>
      <c r="C256" s="8">
        <v>26</v>
      </c>
      <c r="D256" s="8">
        <v>185</v>
      </c>
      <c r="E256" s="9">
        <v>4810</v>
      </c>
      <c r="F256" s="8">
        <v>26</v>
      </c>
      <c r="G256" s="9">
        <v>4810</v>
      </c>
      <c r="H256" s="8">
        <v>0</v>
      </c>
      <c r="I256" s="8">
        <v>0</v>
      </c>
      <c r="J256" s="8">
        <v>0</v>
      </c>
      <c r="K256" s="8">
        <v>0</v>
      </c>
      <c r="L256" s="8">
        <v>0</v>
      </c>
      <c r="M256" s="8">
        <v>0</v>
      </c>
    </row>
    <row r="257" spans="1:13" x14ac:dyDescent="0.25">
      <c r="A257" s="8" t="s">
        <v>773</v>
      </c>
      <c r="B257" s="8" t="s">
        <v>44</v>
      </c>
      <c r="C257" s="8">
        <v>5</v>
      </c>
      <c r="D257" s="8">
        <v>134.68</v>
      </c>
      <c r="E257" s="9">
        <v>673.4</v>
      </c>
      <c r="F257" s="8">
        <v>3</v>
      </c>
      <c r="G257" s="8">
        <v>404.04</v>
      </c>
      <c r="H257" s="8">
        <v>0</v>
      </c>
      <c r="I257" s="8">
        <v>0</v>
      </c>
      <c r="J257" s="8">
        <v>2</v>
      </c>
      <c r="K257" s="8">
        <v>269.36</v>
      </c>
      <c r="L257" s="8">
        <v>0</v>
      </c>
      <c r="M257" s="8">
        <v>0</v>
      </c>
    </row>
    <row r="258" spans="1:13" x14ac:dyDescent="0.25">
      <c r="A258" s="8" t="s">
        <v>774</v>
      </c>
      <c r="B258" s="8" t="s">
        <v>95</v>
      </c>
      <c r="C258" s="8">
        <v>7</v>
      </c>
      <c r="D258" s="8">
        <v>285</v>
      </c>
      <c r="E258" s="9">
        <v>1995</v>
      </c>
      <c r="F258" s="8">
        <v>7</v>
      </c>
      <c r="G258" s="9">
        <v>1995</v>
      </c>
      <c r="H258" s="8">
        <v>0</v>
      </c>
      <c r="I258" s="8">
        <v>0</v>
      </c>
      <c r="J258" s="8">
        <v>0</v>
      </c>
      <c r="K258" s="8">
        <v>0</v>
      </c>
      <c r="L258" s="8">
        <v>0</v>
      </c>
      <c r="M258" s="8">
        <v>0</v>
      </c>
    </row>
    <row r="259" spans="1:13" x14ac:dyDescent="0.25">
      <c r="A259" s="8" t="s">
        <v>775</v>
      </c>
      <c r="B259" s="8" t="s">
        <v>95</v>
      </c>
      <c r="C259" s="8">
        <v>103</v>
      </c>
      <c r="D259" s="8">
        <v>285</v>
      </c>
      <c r="E259" s="9">
        <v>29355</v>
      </c>
      <c r="F259" s="8">
        <v>90</v>
      </c>
      <c r="G259" s="9">
        <v>25650</v>
      </c>
      <c r="H259" s="8">
        <v>5</v>
      </c>
      <c r="I259" s="9">
        <v>1425</v>
      </c>
      <c r="J259" s="8">
        <v>8</v>
      </c>
      <c r="K259" s="9">
        <v>2280</v>
      </c>
      <c r="L259" s="8">
        <v>0</v>
      </c>
      <c r="M259" s="8">
        <v>0</v>
      </c>
    </row>
    <row r="260" spans="1:13" x14ac:dyDescent="0.25">
      <c r="A260" s="8" t="s">
        <v>776</v>
      </c>
      <c r="B260" s="8" t="s">
        <v>95</v>
      </c>
      <c r="C260" s="8">
        <v>20</v>
      </c>
      <c r="D260" s="8">
        <v>150</v>
      </c>
      <c r="E260" s="9">
        <v>3000</v>
      </c>
      <c r="F260" s="8">
        <v>20</v>
      </c>
      <c r="G260" s="9">
        <v>3000</v>
      </c>
      <c r="H260" s="8">
        <v>0</v>
      </c>
      <c r="I260" s="8">
        <v>0</v>
      </c>
      <c r="J260" s="8">
        <v>0</v>
      </c>
      <c r="K260" s="8">
        <v>0</v>
      </c>
      <c r="L260" s="8">
        <v>0</v>
      </c>
      <c r="M260" s="8">
        <v>0</v>
      </c>
    </row>
    <row r="261" spans="1:13" x14ac:dyDescent="0.25">
      <c r="A261" s="8" t="s">
        <v>403</v>
      </c>
      <c r="B261" s="8" t="s">
        <v>45</v>
      </c>
      <c r="C261" s="8">
        <v>1</v>
      </c>
      <c r="D261" s="8">
        <v>687.5</v>
      </c>
      <c r="E261" s="9">
        <v>687.5</v>
      </c>
      <c r="F261" s="8">
        <v>1</v>
      </c>
      <c r="G261" s="9">
        <v>687.5</v>
      </c>
      <c r="H261" s="8">
        <v>0</v>
      </c>
      <c r="I261" s="8">
        <v>0</v>
      </c>
      <c r="J261" s="8">
        <v>0</v>
      </c>
      <c r="K261" s="8">
        <v>0</v>
      </c>
      <c r="L261" s="8">
        <v>0</v>
      </c>
      <c r="M261" s="8">
        <v>0</v>
      </c>
    </row>
    <row r="262" spans="1:13" x14ac:dyDescent="0.25">
      <c r="A262" s="8" t="s">
        <v>777</v>
      </c>
      <c r="B262" s="8" t="s">
        <v>95</v>
      </c>
      <c r="C262" s="8">
        <v>4</v>
      </c>
      <c r="D262" s="8">
        <v>58.24</v>
      </c>
      <c r="E262" s="9">
        <v>232.96</v>
      </c>
      <c r="F262" s="8">
        <v>4</v>
      </c>
      <c r="G262" s="9">
        <v>232.96</v>
      </c>
      <c r="H262" s="8">
        <v>0</v>
      </c>
      <c r="I262" s="8">
        <v>0</v>
      </c>
      <c r="J262" s="8">
        <v>0</v>
      </c>
      <c r="K262" s="8">
        <v>0</v>
      </c>
      <c r="L262" s="8">
        <v>0</v>
      </c>
      <c r="M262" s="8">
        <v>0</v>
      </c>
    </row>
    <row r="263" spans="1:13" x14ac:dyDescent="0.25">
      <c r="A263" s="8" t="s">
        <v>404</v>
      </c>
      <c r="B263" s="8" t="s">
        <v>273</v>
      </c>
      <c r="C263" s="8">
        <v>15</v>
      </c>
      <c r="D263" s="8">
        <v>70</v>
      </c>
      <c r="E263" s="9">
        <v>1050</v>
      </c>
      <c r="F263" s="8">
        <v>15</v>
      </c>
      <c r="G263" s="9">
        <v>1050</v>
      </c>
      <c r="H263" s="8">
        <v>0</v>
      </c>
      <c r="I263" s="8">
        <v>0</v>
      </c>
      <c r="J263" s="8">
        <v>0</v>
      </c>
      <c r="K263" s="8">
        <v>0</v>
      </c>
      <c r="L263" s="8">
        <v>0</v>
      </c>
      <c r="M263" s="8">
        <v>0</v>
      </c>
    </row>
    <row r="264" spans="1:13" x14ac:dyDescent="0.25">
      <c r="A264" s="8" t="s">
        <v>405</v>
      </c>
      <c r="B264" s="8" t="s">
        <v>87</v>
      </c>
      <c r="C264" s="8">
        <v>6</v>
      </c>
      <c r="D264" s="9">
        <v>3250</v>
      </c>
      <c r="E264" s="9">
        <v>19500</v>
      </c>
      <c r="F264" s="8">
        <v>6</v>
      </c>
      <c r="G264" s="9">
        <v>19500</v>
      </c>
      <c r="H264" s="8">
        <v>0</v>
      </c>
      <c r="I264" s="8">
        <v>0</v>
      </c>
      <c r="J264" s="8">
        <v>0</v>
      </c>
      <c r="K264" s="8">
        <v>0</v>
      </c>
      <c r="L264" s="8">
        <v>0</v>
      </c>
      <c r="M264" s="8">
        <v>0</v>
      </c>
    </row>
    <row r="265" spans="1:13" x14ac:dyDescent="0.25">
      <c r="A265" s="8" t="s">
        <v>406</v>
      </c>
      <c r="B265" s="8" t="s">
        <v>45</v>
      </c>
      <c r="C265" s="8">
        <v>10</v>
      </c>
      <c r="D265" s="9">
        <v>8.1300000000000008</v>
      </c>
      <c r="E265" s="9">
        <v>81.3</v>
      </c>
      <c r="F265" s="8">
        <v>10</v>
      </c>
      <c r="G265" s="9">
        <v>81.3</v>
      </c>
      <c r="H265" s="8">
        <v>0</v>
      </c>
      <c r="I265" s="8">
        <v>0</v>
      </c>
      <c r="J265" s="8">
        <v>0</v>
      </c>
      <c r="K265" s="8">
        <v>0</v>
      </c>
      <c r="L265" s="8">
        <v>0</v>
      </c>
      <c r="M265" s="8">
        <v>0</v>
      </c>
    </row>
    <row r="266" spans="1:13" x14ac:dyDescent="0.25">
      <c r="A266" s="8" t="s">
        <v>407</v>
      </c>
      <c r="B266" s="8" t="s">
        <v>45</v>
      </c>
      <c r="C266" s="8">
        <v>40</v>
      </c>
      <c r="D266" s="9">
        <v>8.44</v>
      </c>
      <c r="E266" s="9">
        <v>337.6</v>
      </c>
      <c r="F266" s="8">
        <v>40</v>
      </c>
      <c r="G266" s="9">
        <v>337.6</v>
      </c>
      <c r="H266" s="8">
        <v>0</v>
      </c>
      <c r="I266" s="8">
        <v>0</v>
      </c>
      <c r="J266" s="8">
        <v>0</v>
      </c>
      <c r="K266" s="8">
        <v>0</v>
      </c>
      <c r="L266" s="8">
        <v>0</v>
      </c>
      <c r="M266" s="8">
        <v>0</v>
      </c>
    </row>
    <row r="267" spans="1:13" x14ac:dyDescent="0.25">
      <c r="A267" s="8" t="s">
        <v>408</v>
      </c>
      <c r="B267" s="8" t="s">
        <v>45</v>
      </c>
      <c r="C267" s="8">
        <v>10</v>
      </c>
      <c r="D267" s="8">
        <v>77.5</v>
      </c>
      <c r="E267" s="9">
        <v>775</v>
      </c>
      <c r="F267" s="8">
        <v>10</v>
      </c>
      <c r="G267" s="9">
        <v>775</v>
      </c>
      <c r="H267" s="8">
        <v>0</v>
      </c>
      <c r="I267" s="8">
        <v>0</v>
      </c>
      <c r="J267" s="8">
        <v>0</v>
      </c>
      <c r="K267" s="9">
        <v>0</v>
      </c>
      <c r="L267" s="8">
        <v>0</v>
      </c>
      <c r="M267" s="8">
        <v>0</v>
      </c>
    </row>
    <row r="268" spans="1:13" x14ac:dyDescent="0.25">
      <c r="A268" s="8" t="s">
        <v>409</v>
      </c>
      <c r="B268" s="8" t="s">
        <v>45</v>
      </c>
      <c r="C268" s="8">
        <v>10</v>
      </c>
      <c r="D268" s="8">
        <v>52.5</v>
      </c>
      <c r="E268" s="9">
        <v>525</v>
      </c>
      <c r="F268" s="8">
        <v>10</v>
      </c>
      <c r="G268" s="9">
        <v>525</v>
      </c>
      <c r="H268" s="8">
        <v>0</v>
      </c>
      <c r="I268" s="8">
        <v>0</v>
      </c>
      <c r="J268" s="8">
        <v>0</v>
      </c>
      <c r="K268" s="8">
        <v>0</v>
      </c>
      <c r="L268" s="8">
        <v>0</v>
      </c>
      <c r="M268" s="8">
        <v>0</v>
      </c>
    </row>
    <row r="269" spans="1:13" x14ac:dyDescent="0.25">
      <c r="A269" s="8" t="s">
        <v>778</v>
      </c>
      <c r="B269" s="8" t="s">
        <v>45</v>
      </c>
      <c r="C269" s="8">
        <v>401</v>
      </c>
      <c r="D269" s="8">
        <v>30</v>
      </c>
      <c r="E269" s="9">
        <v>12030</v>
      </c>
      <c r="F269" s="8">
        <v>401</v>
      </c>
      <c r="G269" s="9">
        <v>12030</v>
      </c>
      <c r="H269" s="8">
        <v>0</v>
      </c>
      <c r="I269" s="8">
        <v>0</v>
      </c>
      <c r="J269" s="8">
        <v>0</v>
      </c>
      <c r="K269" s="9">
        <v>0</v>
      </c>
      <c r="L269" s="8">
        <v>0</v>
      </c>
      <c r="M269" s="8">
        <v>0</v>
      </c>
    </row>
    <row r="270" spans="1:13" x14ac:dyDescent="0.25">
      <c r="A270" s="8" t="s">
        <v>410</v>
      </c>
      <c r="B270" s="8" t="s">
        <v>45</v>
      </c>
      <c r="C270" s="8">
        <v>22</v>
      </c>
      <c r="D270" s="8">
        <v>37.5</v>
      </c>
      <c r="E270" s="9">
        <v>825</v>
      </c>
      <c r="F270" s="8">
        <v>22</v>
      </c>
      <c r="G270" s="9">
        <v>825</v>
      </c>
      <c r="H270" s="8">
        <v>0</v>
      </c>
      <c r="I270" s="8">
        <v>0</v>
      </c>
      <c r="J270" s="8">
        <v>0</v>
      </c>
      <c r="K270" s="9">
        <v>0</v>
      </c>
      <c r="L270" s="8">
        <v>0</v>
      </c>
      <c r="M270" s="8">
        <v>0</v>
      </c>
    </row>
    <row r="271" spans="1:13" x14ac:dyDescent="0.25">
      <c r="A271" s="6" t="s">
        <v>779</v>
      </c>
      <c r="B271" s="8" t="s">
        <v>50</v>
      </c>
      <c r="C271" s="8">
        <v>14</v>
      </c>
      <c r="D271" s="8">
        <v>35</v>
      </c>
      <c r="E271" s="9">
        <v>490</v>
      </c>
      <c r="F271" s="8">
        <v>0</v>
      </c>
      <c r="G271" s="8">
        <v>0</v>
      </c>
      <c r="H271" s="8">
        <v>0</v>
      </c>
      <c r="I271" s="8">
        <v>0</v>
      </c>
      <c r="J271" s="8">
        <v>14</v>
      </c>
      <c r="K271" s="8">
        <v>490</v>
      </c>
      <c r="L271" s="8">
        <v>0</v>
      </c>
      <c r="M271" s="8">
        <v>0</v>
      </c>
    </row>
    <row r="272" spans="1:13" x14ac:dyDescent="0.25">
      <c r="A272" s="8" t="s">
        <v>411</v>
      </c>
      <c r="B272" s="8" t="s">
        <v>45</v>
      </c>
      <c r="C272" s="8">
        <v>20</v>
      </c>
      <c r="D272" s="9">
        <v>62.5</v>
      </c>
      <c r="E272" s="9">
        <v>1250</v>
      </c>
      <c r="F272" s="8">
        <v>20</v>
      </c>
      <c r="G272" s="9">
        <v>1250</v>
      </c>
      <c r="H272" s="8">
        <v>0</v>
      </c>
      <c r="I272" s="8">
        <v>0</v>
      </c>
      <c r="J272" s="8">
        <v>0</v>
      </c>
      <c r="K272" s="9">
        <v>0</v>
      </c>
      <c r="L272" s="8">
        <v>0</v>
      </c>
      <c r="M272" s="8">
        <v>0</v>
      </c>
    </row>
    <row r="273" spans="1:13" x14ac:dyDescent="0.25">
      <c r="A273" s="8" t="s">
        <v>412</v>
      </c>
      <c r="B273" s="8" t="s">
        <v>45</v>
      </c>
      <c r="C273" s="8">
        <v>20</v>
      </c>
      <c r="D273" s="9">
        <v>93.75</v>
      </c>
      <c r="E273" s="9">
        <v>1875</v>
      </c>
      <c r="F273" s="8">
        <v>20</v>
      </c>
      <c r="G273" s="9">
        <v>1875</v>
      </c>
      <c r="H273" s="8">
        <v>0</v>
      </c>
      <c r="I273" s="8">
        <v>0</v>
      </c>
      <c r="J273" s="8">
        <v>0</v>
      </c>
      <c r="K273" s="9">
        <v>0</v>
      </c>
      <c r="L273" s="8">
        <v>0</v>
      </c>
      <c r="M273" s="8">
        <v>0</v>
      </c>
    </row>
    <row r="274" spans="1:13" x14ac:dyDescent="0.25">
      <c r="A274" s="8" t="s">
        <v>413</v>
      </c>
      <c r="B274" s="8" t="s">
        <v>45</v>
      </c>
      <c r="C274" s="8">
        <v>10</v>
      </c>
      <c r="D274" s="9">
        <v>750</v>
      </c>
      <c r="E274" s="9">
        <v>7500</v>
      </c>
      <c r="F274" s="8">
        <v>10</v>
      </c>
      <c r="G274" s="9">
        <v>7500</v>
      </c>
      <c r="H274" s="8">
        <v>0</v>
      </c>
      <c r="I274" s="8">
        <v>0</v>
      </c>
      <c r="J274" s="8">
        <v>0</v>
      </c>
      <c r="K274" s="9">
        <v>0</v>
      </c>
      <c r="L274" s="8">
        <v>0</v>
      </c>
      <c r="M274" s="8">
        <v>0</v>
      </c>
    </row>
    <row r="275" spans="1:13" x14ac:dyDescent="0.25">
      <c r="A275" s="8" t="s">
        <v>414</v>
      </c>
      <c r="B275" s="8" t="s">
        <v>45</v>
      </c>
      <c r="C275" s="8">
        <v>20</v>
      </c>
      <c r="D275" s="9">
        <v>93.75</v>
      </c>
      <c r="E275" s="9">
        <v>1875</v>
      </c>
      <c r="F275" s="8">
        <v>20</v>
      </c>
      <c r="G275" s="9">
        <v>1875</v>
      </c>
      <c r="H275" s="8">
        <v>0</v>
      </c>
      <c r="I275" s="8">
        <v>0</v>
      </c>
      <c r="J275" s="8">
        <v>0</v>
      </c>
      <c r="K275" s="9">
        <v>0</v>
      </c>
      <c r="L275" s="8">
        <v>0</v>
      </c>
      <c r="M275" s="8">
        <v>0</v>
      </c>
    </row>
    <row r="276" spans="1:13" x14ac:dyDescent="0.25">
      <c r="A276" s="8" t="s">
        <v>415</v>
      </c>
      <c r="B276" s="8" t="s">
        <v>87</v>
      </c>
      <c r="C276" s="8">
        <v>2</v>
      </c>
      <c r="D276" s="9">
        <v>5000</v>
      </c>
      <c r="E276" s="9">
        <v>10000</v>
      </c>
      <c r="F276" s="8">
        <v>2</v>
      </c>
      <c r="G276" s="9">
        <v>10000</v>
      </c>
      <c r="H276" s="8">
        <v>0</v>
      </c>
      <c r="I276" s="9">
        <v>0</v>
      </c>
      <c r="J276" s="8">
        <v>0</v>
      </c>
      <c r="K276" s="9">
        <v>0</v>
      </c>
      <c r="L276" s="8">
        <v>0</v>
      </c>
      <c r="M276" s="8">
        <v>0</v>
      </c>
    </row>
    <row r="277" spans="1:13" x14ac:dyDescent="0.25">
      <c r="A277" s="8" t="s">
        <v>780</v>
      </c>
      <c r="B277" s="8" t="s">
        <v>45</v>
      </c>
      <c r="C277" s="8">
        <v>8</v>
      </c>
      <c r="D277" s="9">
        <v>180</v>
      </c>
      <c r="E277" s="9">
        <v>1440</v>
      </c>
      <c r="F277" s="8">
        <v>5</v>
      </c>
      <c r="G277" s="9">
        <v>900</v>
      </c>
      <c r="H277" s="8">
        <v>0</v>
      </c>
      <c r="I277" s="8">
        <v>0</v>
      </c>
      <c r="J277" s="8">
        <v>3</v>
      </c>
      <c r="K277" s="9">
        <v>540</v>
      </c>
      <c r="L277" s="8">
        <v>0</v>
      </c>
      <c r="M277" s="8">
        <v>0</v>
      </c>
    </row>
    <row r="278" spans="1:13" x14ac:dyDescent="0.25">
      <c r="A278" s="8" t="s">
        <v>781</v>
      </c>
      <c r="B278" s="8" t="s">
        <v>45</v>
      </c>
      <c r="C278" s="8">
        <v>6</v>
      </c>
      <c r="D278" s="9">
        <v>2800</v>
      </c>
      <c r="E278" s="9">
        <v>16800</v>
      </c>
      <c r="F278" s="8">
        <v>6</v>
      </c>
      <c r="G278" s="9">
        <v>16800</v>
      </c>
      <c r="H278" s="8">
        <v>0</v>
      </c>
      <c r="I278" s="9">
        <v>0</v>
      </c>
      <c r="J278" s="8">
        <v>0</v>
      </c>
      <c r="K278" s="9">
        <v>0</v>
      </c>
      <c r="L278" s="8">
        <v>0</v>
      </c>
      <c r="M278" s="8">
        <v>0</v>
      </c>
    </row>
    <row r="279" spans="1:13" x14ac:dyDescent="0.25">
      <c r="A279" s="6" t="s">
        <v>782</v>
      </c>
      <c r="B279" s="8" t="s">
        <v>87</v>
      </c>
      <c r="C279" s="8">
        <v>1</v>
      </c>
      <c r="D279" s="9">
        <v>4800</v>
      </c>
      <c r="E279" s="9">
        <v>4800</v>
      </c>
      <c r="F279" s="8">
        <v>0</v>
      </c>
      <c r="G279" s="9">
        <v>0</v>
      </c>
      <c r="H279" s="8">
        <v>0</v>
      </c>
      <c r="I279" s="8">
        <v>0</v>
      </c>
      <c r="J279" s="8">
        <v>1</v>
      </c>
      <c r="K279" s="9">
        <v>4800</v>
      </c>
      <c r="L279" s="8">
        <v>0</v>
      </c>
      <c r="M279" s="8">
        <v>0</v>
      </c>
    </row>
    <row r="280" spans="1:13" x14ac:dyDescent="0.25">
      <c r="A280" s="6" t="s">
        <v>783</v>
      </c>
      <c r="B280" s="8" t="s">
        <v>87</v>
      </c>
      <c r="C280" s="8">
        <v>5</v>
      </c>
      <c r="D280" s="9">
        <v>5000</v>
      </c>
      <c r="E280" s="9">
        <v>25000</v>
      </c>
      <c r="F280" s="8">
        <v>0</v>
      </c>
      <c r="G280" s="9">
        <v>0</v>
      </c>
      <c r="H280" s="8">
        <v>0</v>
      </c>
      <c r="I280" s="9">
        <v>0</v>
      </c>
      <c r="J280" s="8">
        <v>5</v>
      </c>
      <c r="K280" s="9">
        <v>25000</v>
      </c>
      <c r="L280" s="8">
        <v>0</v>
      </c>
      <c r="M280" s="8">
        <v>0</v>
      </c>
    </row>
    <row r="281" spans="1:13" x14ac:dyDescent="0.25">
      <c r="A281" s="6" t="s">
        <v>784</v>
      </c>
      <c r="B281" s="8" t="s">
        <v>87</v>
      </c>
      <c r="C281" s="8">
        <v>2</v>
      </c>
      <c r="D281" s="9">
        <v>10000</v>
      </c>
      <c r="E281" s="9">
        <v>20000</v>
      </c>
      <c r="F281" s="8">
        <v>0</v>
      </c>
      <c r="G281" s="9">
        <v>0</v>
      </c>
      <c r="H281" s="8">
        <v>0</v>
      </c>
      <c r="I281" s="9">
        <v>0</v>
      </c>
      <c r="J281" s="8">
        <v>2</v>
      </c>
      <c r="K281" s="9">
        <v>20000</v>
      </c>
      <c r="L281" s="8">
        <v>0</v>
      </c>
      <c r="M281" s="8">
        <v>0</v>
      </c>
    </row>
    <row r="282" spans="1:13" x14ac:dyDescent="0.25">
      <c r="A282" s="8" t="s">
        <v>279</v>
      </c>
      <c r="B282" s="8" t="s">
        <v>86</v>
      </c>
      <c r="C282" s="8">
        <v>13</v>
      </c>
      <c r="D282" s="8">
        <v>500</v>
      </c>
      <c r="E282" s="9">
        <v>6500</v>
      </c>
      <c r="F282" s="8">
        <v>13</v>
      </c>
      <c r="G282" s="9">
        <v>6500</v>
      </c>
      <c r="H282" s="8">
        <v>0</v>
      </c>
      <c r="I282" s="9">
        <v>0</v>
      </c>
      <c r="J282" s="8">
        <v>0</v>
      </c>
      <c r="K282" s="9">
        <v>0</v>
      </c>
      <c r="L282" s="8">
        <v>0</v>
      </c>
      <c r="M282" s="8">
        <v>0</v>
      </c>
    </row>
    <row r="283" spans="1:13" ht="18.75" x14ac:dyDescent="0.3">
      <c r="A283" s="199" t="s">
        <v>25</v>
      </c>
      <c r="B283" s="200"/>
      <c r="C283" s="1"/>
      <c r="D283" s="1"/>
      <c r="E283" s="160">
        <f>SUM(E3:E282)</f>
        <v>3583679.38</v>
      </c>
      <c r="F283" s="1"/>
      <c r="G283" s="1"/>
      <c r="H283" s="1"/>
      <c r="I283" s="1"/>
      <c r="J283" s="1"/>
      <c r="K283" s="1"/>
      <c r="L283" s="1"/>
      <c r="M283" s="1"/>
    </row>
  </sheetData>
  <mergeCells count="2">
    <mergeCell ref="A1:M1"/>
    <mergeCell ref="A283:B283"/>
  </mergeCells>
  <hyperlinks>
    <hyperlink ref="E283" location="APP!A1" display="APP!A1"/>
  </hyperlinks>
  <pageMargins left="0.25" right="0.25" top="0.75" bottom="0.75" header="0.3" footer="0.3"/>
  <pageSetup paperSize="10000" scale="97" fitToHeight="0" orientation="landscape"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
  <sheetViews>
    <sheetView workbookViewId="0">
      <selection activeCell="E4" sqref="E4"/>
    </sheetView>
  </sheetViews>
  <sheetFormatPr defaultRowHeight="15" x14ac:dyDescent="0.25"/>
  <cols>
    <col min="1" max="1" width="42.42578125" customWidth="1"/>
    <col min="2" max="2" width="31.28515625" bestFit="1" customWidth="1"/>
    <col min="3" max="3" width="13.85546875" bestFit="1" customWidth="1"/>
    <col min="4" max="4" width="10.140625" bestFit="1" customWidth="1"/>
    <col min="5" max="5" width="16.42578125" bestFit="1" customWidth="1"/>
    <col min="6" max="6" width="10.140625" hidden="1" customWidth="1"/>
    <col min="7" max="7" width="11.28515625" hidden="1" customWidth="1"/>
    <col min="8" max="8" width="0" hidden="1" customWidth="1"/>
    <col min="9" max="9" width="11.28515625" hidden="1" customWidth="1"/>
    <col min="10" max="10" width="0" hidden="1" customWidth="1"/>
    <col min="11" max="11" width="11.28515625" hidden="1" customWidth="1"/>
    <col min="12" max="12" width="0" hidden="1" customWidth="1"/>
    <col min="13" max="13" width="11.28515625" hidden="1" customWidth="1"/>
    <col min="14" max="14" width="1.7109375" customWidth="1"/>
    <col min="16" max="16" width="31.28515625" bestFit="1" customWidth="1"/>
    <col min="17" max="17" width="11.7109375" bestFit="1" customWidth="1"/>
    <col min="18" max="21" width="10.140625" hidden="1" customWidth="1"/>
  </cols>
  <sheetData>
    <row r="1" spans="1:21" ht="21" x14ac:dyDescent="0.35">
      <c r="A1" s="201" t="s">
        <v>13</v>
      </c>
      <c r="B1" s="201"/>
      <c r="C1" s="201"/>
      <c r="D1" s="201"/>
      <c r="E1" s="201"/>
      <c r="F1" s="201"/>
      <c r="G1" s="201"/>
      <c r="H1" s="201"/>
      <c r="I1" s="201"/>
      <c r="J1" s="201"/>
      <c r="K1" s="201"/>
      <c r="L1" s="201"/>
      <c r="M1" s="201"/>
      <c r="O1" s="13" t="s">
        <v>53</v>
      </c>
      <c r="P1" s="13" t="s">
        <v>54</v>
      </c>
      <c r="Q1" s="13" t="s">
        <v>55</v>
      </c>
      <c r="R1" s="13" t="s">
        <v>3</v>
      </c>
      <c r="S1" s="13" t="s">
        <v>4</v>
      </c>
      <c r="T1" s="13" t="s">
        <v>5</v>
      </c>
      <c r="U1" s="13" t="s">
        <v>6</v>
      </c>
    </row>
    <row r="2" spans="1:21" x14ac:dyDescent="0.25">
      <c r="A2" s="8" t="s">
        <v>28</v>
      </c>
      <c r="B2" s="8" t="s">
        <v>29</v>
      </c>
      <c r="C2" s="8" t="s">
        <v>30</v>
      </c>
      <c r="D2" s="8" t="s">
        <v>31</v>
      </c>
      <c r="E2" s="8" t="s">
        <v>32</v>
      </c>
      <c r="F2" s="8" t="s">
        <v>33</v>
      </c>
      <c r="G2" s="8" t="s">
        <v>34</v>
      </c>
      <c r="H2" s="8" t="s">
        <v>35</v>
      </c>
      <c r="I2" s="8" t="s">
        <v>36</v>
      </c>
      <c r="J2" s="8" t="s">
        <v>37</v>
      </c>
      <c r="K2" s="8" t="s">
        <v>38</v>
      </c>
      <c r="L2" s="8" t="s">
        <v>39</v>
      </c>
      <c r="M2" s="8" t="s">
        <v>40</v>
      </c>
      <c r="O2" s="1" t="s">
        <v>422</v>
      </c>
      <c r="P2" s="1" t="s">
        <v>423</v>
      </c>
      <c r="Q2" s="2">
        <v>1980000</v>
      </c>
      <c r="R2" s="2">
        <v>495000</v>
      </c>
      <c r="S2" s="2">
        <v>495000</v>
      </c>
      <c r="T2" s="2">
        <v>495000</v>
      </c>
      <c r="U2" s="2">
        <v>495000</v>
      </c>
    </row>
    <row r="3" spans="1:21" ht="60" x14ac:dyDescent="0.25">
      <c r="A3" s="6" t="s">
        <v>420</v>
      </c>
      <c r="B3" s="8" t="s">
        <v>421</v>
      </c>
      <c r="C3" s="8">
        <v>12</v>
      </c>
      <c r="D3" s="9">
        <v>165000</v>
      </c>
      <c r="E3" s="9">
        <v>1980000</v>
      </c>
      <c r="F3" s="8">
        <v>3</v>
      </c>
      <c r="G3" s="9">
        <v>495000</v>
      </c>
      <c r="H3" s="8">
        <v>3</v>
      </c>
      <c r="I3" s="9">
        <v>495000</v>
      </c>
      <c r="J3" s="8">
        <v>3</v>
      </c>
      <c r="K3" s="9">
        <v>495000</v>
      </c>
      <c r="L3" s="8">
        <v>3</v>
      </c>
      <c r="M3" s="9">
        <v>495000</v>
      </c>
    </row>
    <row r="4" spans="1:21" ht="18.75" x14ac:dyDescent="0.3">
      <c r="A4" s="199" t="s">
        <v>25</v>
      </c>
      <c r="B4" s="200"/>
      <c r="C4" s="1"/>
      <c r="D4" s="1"/>
      <c r="E4" s="160">
        <f>SUM(E3:E3)</f>
        <v>1980000</v>
      </c>
      <c r="F4" s="1"/>
      <c r="G4" s="1"/>
      <c r="H4" s="1"/>
      <c r="I4" s="1"/>
      <c r="J4" s="1"/>
      <c r="K4" s="1"/>
      <c r="L4" s="1"/>
      <c r="M4" s="1"/>
    </row>
  </sheetData>
  <mergeCells count="2">
    <mergeCell ref="A1:M1"/>
    <mergeCell ref="A4:B4"/>
  </mergeCells>
  <hyperlinks>
    <hyperlink ref="E4" location="APP!A1" display="APP!A1"/>
  </hyperlinks>
  <pageMargins left="0.25" right="0.25" top="0.75" bottom="0.75" header="0.3" footer="0.3"/>
  <pageSetup paperSize="10000" scale="81" fitToHeight="0" orientation="landscape"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
  <sheetViews>
    <sheetView workbookViewId="0">
      <selection activeCell="E4" sqref="E4"/>
    </sheetView>
  </sheetViews>
  <sheetFormatPr defaultRowHeight="15" x14ac:dyDescent="0.25"/>
  <cols>
    <col min="1" max="1" width="43.85546875" customWidth="1"/>
    <col min="3" max="3" width="13.85546875" bestFit="1" customWidth="1"/>
    <col min="5" max="5" width="16.42578125" bestFit="1" customWidth="1"/>
    <col min="6" max="6" width="0" hidden="1" customWidth="1"/>
    <col min="7" max="7" width="11.28515625" hidden="1" customWidth="1"/>
    <col min="8" max="8" width="0" hidden="1" customWidth="1"/>
    <col min="9" max="9" width="11.28515625" hidden="1" customWidth="1"/>
    <col min="10" max="10" width="0" hidden="1" customWidth="1"/>
    <col min="11" max="11" width="11.28515625" hidden="1" customWidth="1"/>
    <col min="12" max="12" width="0" hidden="1" customWidth="1"/>
    <col min="13" max="13" width="11.28515625" hidden="1" customWidth="1"/>
    <col min="15" max="15" width="32.28515625" bestFit="1" customWidth="1"/>
    <col min="16" max="16" width="31.28515625" bestFit="1" customWidth="1"/>
    <col min="18" max="21" width="0" hidden="1" customWidth="1"/>
  </cols>
  <sheetData>
    <row r="1" spans="1:21" ht="21" x14ac:dyDescent="0.35">
      <c r="A1" s="201" t="s">
        <v>14</v>
      </c>
      <c r="B1" s="201"/>
      <c r="C1" s="201"/>
      <c r="D1" s="201"/>
      <c r="E1" s="201"/>
      <c r="F1" s="201"/>
      <c r="G1" s="201"/>
      <c r="H1" s="201"/>
      <c r="I1" s="201"/>
      <c r="J1" s="201"/>
      <c r="K1" s="201"/>
      <c r="L1" s="201"/>
      <c r="M1" s="201"/>
      <c r="O1" s="13" t="s">
        <v>53</v>
      </c>
      <c r="P1" s="13" t="s">
        <v>54</v>
      </c>
      <c r="Q1" s="13" t="s">
        <v>55</v>
      </c>
      <c r="R1" s="13" t="s">
        <v>3</v>
      </c>
      <c r="S1" s="13" t="s">
        <v>4</v>
      </c>
      <c r="T1" s="13" t="s">
        <v>5</v>
      </c>
      <c r="U1" s="13" t="s">
        <v>6</v>
      </c>
    </row>
    <row r="2" spans="1:21" x14ac:dyDescent="0.25">
      <c r="A2" s="8" t="s">
        <v>28</v>
      </c>
      <c r="B2" s="8" t="s">
        <v>29</v>
      </c>
      <c r="C2" s="8" t="s">
        <v>30</v>
      </c>
      <c r="D2" s="8" t="s">
        <v>31</v>
      </c>
      <c r="E2" s="8" t="s">
        <v>32</v>
      </c>
      <c r="F2" s="8" t="s">
        <v>33</v>
      </c>
      <c r="G2" s="8" t="s">
        <v>34</v>
      </c>
      <c r="H2" s="8" t="s">
        <v>35</v>
      </c>
      <c r="I2" s="8" t="s">
        <v>36</v>
      </c>
      <c r="J2" s="8" t="s">
        <v>37</v>
      </c>
      <c r="K2" s="8" t="s">
        <v>38</v>
      </c>
      <c r="L2" s="8" t="s">
        <v>39</v>
      </c>
      <c r="M2" s="8" t="s">
        <v>40</v>
      </c>
      <c r="O2" s="1" t="s">
        <v>424</v>
      </c>
      <c r="P2" s="1" t="s">
        <v>64</v>
      </c>
      <c r="Q2" s="2">
        <v>30000</v>
      </c>
      <c r="R2" s="2">
        <v>15000</v>
      </c>
      <c r="S2" s="1">
        <v>0</v>
      </c>
      <c r="T2" s="2">
        <v>15000</v>
      </c>
      <c r="U2" s="1">
        <v>0</v>
      </c>
    </row>
    <row r="3" spans="1:21" x14ac:dyDescent="0.25">
      <c r="A3" s="8" t="s">
        <v>42</v>
      </c>
      <c r="B3" s="8" t="s">
        <v>41</v>
      </c>
      <c r="C3" s="8">
        <v>2</v>
      </c>
      <c r="D3" s="9">
        <v>15000</v>
      </c>
      <c r="E3" s="9">
        <v>30000</v>
      </c>
      <c r="F3" s="8">
        <v>1</v>
      </c>
      <c r="G3" s="9">
        <v>15000</v>
      </c>
      <c r="H3" s="8">
        <v>0</v>
      </c>
      <c r="I3" s="8">
        <v>0</v>
      </c>
      <c r="J3" s="8">
        <v>1</v>
      </c>
      <c r="K3" s="9">
        <v>15000</v>
      </c>
      <c r="L3" s="8">
        <v>0</v>
      </c>
      <c r="M3" s="8">
        <v>0</v>
      </c>
    </row>
    <row r="4" spans="1:21" ht="18.75" x14ac:dyDescent="0.3">
      <c r="A4" s="199" t="s">
        <v>25</v>
      </c>
      <c r="B4" s="200"/>
      <c r="C4" s="1"/>
      <c r="D4" s="1"/>
      <c r="E4" s="160">
        <f>SUM(E3:E3)</f>
        <v>30000</v>
      </c>
      <c r="F4" s="1"/>
      <c r="G4" s="1"/>
      <c r="H4" s="1"/>
      <c r="I4" s="1"/>
      <c r="J4" s="1"/>
      <c r="K4" s="1"/>
      <c r="L4" s="1"/>
      <c r="M4" s="1"/>
    </row>
    <row r="5" spans="1:21" ht="21" customHeight="1" x14ac:dyDescent="0.25"/>
  </sheetData>
  <mergeCells count="2">
    <mergeCell ref="A1:M1"/>
    <mergeCell ref="A4:B4"/>
  </mergeCells>
  <hyperlinks>
    <hyperlink ref="E4" location="APP!A1" display="APP!A1"/>
  </hyperlinks>
  <pageMargins left="0.7" right="0.7" top="0.75" bottom="0.75" header="0.3" footer="0.3"/>
  <pageSetup paperSize="10000" scale="85" fitToHeight="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19</vt:i4>
      </vt:variant>
    </vt:vector>
  </HeadingPairs>
  <TitlesOfParts>
    <vt:vector size="43" baseType="lpstr">
      <vt:lpstr>APP</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Sheet19</vt:lpstr>
      <vt:lpstr>Sheet1</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'3'!Print_Area</vt:lpstr>
      <vt:lpstr>'4'!Print_Area</vt:lpstr>
      <vt:lpstr>'5'!Print_Area</vt:lpstr>
      <vt:lpstr>'7'!Print_Area</vt:lpstr>
      <vt:lpstr>'8'!Print_Area</vt:lpstr>
      <vt:lpstr>'9'!Print_Area</vt:lpstr>
      <vt:lpstr>APP!Print_Area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ICU</dc:creator>
  <cp:lastModifiedBy>ICU</cp:lastModifiedBy>
  <cp:lastPrinted>2022-04-04T11:11:08Z</cp:lastPrinted>
  <dcterms:created xsi:type="dcterms:W3CDTF">2021-12-06T07:29:05Z</dcterms:created>
  <dcterms:modified xsi:type="dcterms:W3CDTF">2022-04-04T11:55:56Z</dcterms:modified>
</cp:coreProperties>
</file>